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95" yWindow="65506" windowWidth="19320" windowHeight="9315" tabRatio="767" activeTab="0"/>
  </bookViews>
  <sheets>
    <sheet name="proyp" sheetId="1" r:id="rId1"/>
    <sheet name="Φύλλο1" sheetId="2" r:id="rId2"/>
    <sheet name="Φύλλο2" sheetId="3" r:id="rId3"/>
  </sheets>
  <definedNames/>
  <calcPr fullCalcOnLoad="1"/>
</workbook>
</file>

<file path=xl/sharedStrings.xml><?xml version="1.0" encoding="utf-8"?>
<sst xmlns="http://schemas.openxmlformats.org/spreadsheetml/2006/main" count="97" uniqueCount="74">
  <si>
    <t>Κωδ. ΕΤΕΠ</t>
  </si>
  <si>
    <t>m3</t>
  </si>
  <si>
    <t>α/α</t>
  </si>
  <si>
    <t>Μον.</t>
  </si>
  <si>
    <t>Α.Τ.</t>
  </si>
  <si>
    <t>Κωδικός</t>
  </si>
  <si>
    <t>Δαπάνη</t>
  </si>
  <si>
    <t>μονάδας</t>
  </si>
  <si>
    <t>Ολική</t>
  </si>
  <si>
    <t>kg</t>
  </si>
  <si>
    <t>Περιγραφή</t>
  </si>
  <si>
    <t>Ποσοτ.</t>
  </si>
  <si>
    <t xml:space="preserve">Τιμή </t>
  </si>
  <si>
    <t>Άρθρου</t>
  </si>
  <si>
    <t>αναθ.</t>
  </si>
  <si>
    <t xml:space="preserve">Μερική </t>
  </si>
  <si>
    <t>ΕΛΟΤ ΤΠ 1501-'+</t>
  </si>
  <si>
    <t>08-07-01-04</t>
  </si>
  <si>
    <t>ΥΔΡΕΥΣΗΣ ΑΠΟΧΕΤΕΥΣΗΣ</t>
  </si>
  <si>
    <t>m2</t>
  </si>
  <si>
    <t>ΟΙΚ 2226</t>
  </si>
  <si>
    <t>ΟΔΟ 4521Β</t>
  </si>
  <si>
    <t>ΥΔΡ 6752</t>
  </si>
  <si>
    <t>Γενικό Σύνολο</t>
  </si>
  <si>
    <t>Σύνολο σε Ακέραια Ευρώ (Εγκ. 36/13-12-2001)</t>
  </si>
  <si>
    <t>ΥΔΡ 6311</t>
  </si>
  <si>
    <t>Αποκαταστάσεις τομών οδοστρωμάτων με ασφαλτοσκυρόδεμα</t>
  </si>
  <si>
    <t>Αποκαταστάσεις τομών οδοστρωμάτων με ψυχρή άσφαλτο</t>
  </si>
  <si>
    <t>Αποκαταστάσεις τομών οδοστρωμάτων οδού, πεζοδρομίου, πλατείας ή νησίδας με χρήση τσιμεντοπλακών, κυβολίθων, λιθοσωμάτων, μαρμάρων.</t>
  </si>
  <si>
    <t>Σύνολο Κεφαλαίου "ένα":  ΧΩΜΑΤΟΥΡΓΙΚΑ-ΣΗΜΑΝΣΗ-ΕΡΓΑΣΙΕΣ ΟΔΟΠΟΙΙΑΣ ΟΔΟΣΤΡΩΣΙΑΣ</t>
  </si>
  <si>
    <t>ΟΔΟ 2532</t>
  </si>
  <si>
    <t>ΥΔΡ 6804</t>
  </si>
  <si>
    <t xml:space="preserve">Άθροισμα </t>
  </si>
  <si>
    <t>ΠΑΡΑΣΚΕΥΑΣ ΦΙΝΔΑΝΗΣ</t>
  </si>
  <si>
    <t>ΠΟΛΙΤΙΚΟΣ ΜΗΧΑΝΙΚΟΣ ΤΕ</t>
  </si>
  <si>
    <t xml:space="preserve">  ΔΗΜΟΤΙΚΗ ΕΠΙΧΕΙΡΗΣΗ                                                                         </t>
  </si>
  <si>
    <t xml:space="preserve">             ΛΕΣΒΟΥ</t>
  </si>
  <si>
    <r>
      <t xml:space="preserve">   </t>
    </r>
    <r>
      <rPr>
        <b/>
        <u val="single"/>
        <sz val="9"/>
        <rFont val="Arial"/>
        <family val="2"/>
      </rPr>
      <t>ΤΕΧΝΙΚΗ ΥΠΗΡΕΣΙΑ</t>
    </r>
  </si>
  <si>
    <t>ΚΕΦΑΛΑΙΟ EΝΑ:ΧΩΜΑΤΟΥΡΓΙΚΑ-ΣΗΜΑΝΣΗ-ΕΡΓΑΣΙΕΣ ΟΔΟΠΟΙΙΑΣ ΟΔΟΣΤΡΩΣΙΑΣ</t>
  </si>
  <si>
    <t>ΝEΟ ΑΡΘΡΟ</t>
  </si>
  <si>
    <t>Αποκαταστάσεις τομών οδοστρωμάτων με σκυρόδεμα
C 16/20</t>
  </si>
  <si>
    <t>Απρόβλεπτα 15%</t>
  </si>
  <si>
    <t>Φ.Π.Α. 17%</t>
  </si>
  <si>
    <t>Προσαύξηση τιμής σκυροδεμάτων μικρών απομακρυσμένων τεχνικών έργων.</t>
  </si>
  <si>
    <t>ΥΔΡ 6327</t>
  </si>
  <si>
    <t>Ξυλότυποι χυτών μικροκατασκευών</t>
  </si>
  <si>
    <t>ΟΙΚ 3811</t>
  </si>
  <si>
    <t>Προμήθεια και τοποθέτηση σιδηρού οπλισμού σκυροδεμάτων υδραυλικών έργων</t>
  </si>
  <si>
    <t>Καλύμματα από ελατό χυτοσίδηρο (ductile iron)</t>
  </si>
  <si>
    <t>ΕΛΟΤ ΕΝ 206-1
01-01-01-00
01-01-02-00
01-01-04-00
01-01-07-00
01-01-05-00
01-01-03-00</t>
  </si>
  <si>
    <t xml:space="preserve">01-02-01-00 </t>
  </si>
  <si>
    <t xml:space="preserve">01-03-00-00 
01-04-00-00
</t>
  </si>
  <si>
    <t>Εντοπισμός και προσαρμογή φρεατίου στην στάθμη του οδοστρώματος</t>
  </si>
  <si>
    <t>ΝΕΤ  ΥΔΡ  Α/9.10.04</t>
  </si>
  <si>
    <t>ΝΕΤ  ΥΔΡ  Α/9.13</t>
  </si>
  <si>
    <t>ΝΕΤ  ΥΔΡ  Α/11.01.02</t>
  </si>
  <si>
    <t>ΝΑ  ΟΙΚ.  Α/38.02</t>
  </si>
  <si>
    <t>ανα φρεατιο δικλείδας</t>
  </si>
  <si>
    <t xml:space="preserve">08-01-03-02          08-06-08-03  </t>
  </si>
  <si>
    <t>Παραγωγή, μεταφορά, διάστρωση, συμπύκωση και συντήρηση σκυροδέματος. Για κατασκευές από σκυρόδεμα κατηγορίας C16/20</t>
  </si>
  <si>
    <t>ΝΕΤ  ΥΔΡ  Α/9.26</t>
  </si>
  <si>
    <t xml:space="preserve">01-01-01-00               01-01-02-00             01-01-03-00             01-01-04-00            01-02-01-00             05-03-11-04             08-01-03-02     </t>
  </si>
  <si>
    <t xml:space="preserve">01-01-01-00            01-01-02-00            01-01-03-00            01-01-04-00            01-02-01-00            08-01-03-02  (TΠ1) </t>
  </si>
  <si>
    <t xml:space="preserve">01-01-01-00            01-01-02-00            01-01-03-00            01-01-04-00            08-01-03-02            01-02-01-00  </t>
  </si>
  <si>
    <t xml:space="preserve"> 5. ΠΡΟΫΠΟΛΟΓΙΣΜΟΣ ΔΗΜΟΠΡΑΤΗΣΗΣ</t>
  </si>
  <si>
    <t>Ο ΔΙΕΥΘΥΝΤΗΣ ΤΥ ΔΕΥΑΛ</t>
  </si>
  <si>
    <t>ΟΜΑΔΑ ΕΡΓΑΣΙΩΝ</t>
  </si>
  <si>
    <t>ΠΡΟΫΠ. ΜΕΛΕΤΗΣ</t>
  </si>
  <si>
    <t>ΕΠΙ ΜΕΡΟΥΣ ΠΟΣΟΣΤΟ ΕΚΠΤΩΣΗΣ</t>
  </si>
  <si>
    <t>ΑΞΙΑ ΣΥΜΒΑΤΙΚΟΥ ΑΝΤΙΚΕΙΜΕΝΟΥ</t>
  </si>
  <si>
    <t>Σύνολο Κεφαλαίου :ΟΔΟΠΟΙΙΑΣ ΟΔΟΣΤΡΩΣΙΑΣ</t>
  </si>
  <si>
    <t>Η ΣΥΝΤΑΞΑΣΑ ΜΗΧΑΝΙΚΟΣ</t>
  </si>
  <si>
    <t>ΜΑΡΙΑ ΣΗΦΑΚΗ- ΑΛΕΞΙΟΥ</t>
  </si>
  <si>
    <t>ΕΡΓΟ: Αποκατάσταση τομών οδοστρωμάτων στiς  ΔΕ ΜΥΤΙΛΗΝΗΣ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</si>
</sst>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Δρχ&quot;_-;\-* #,##0\ &quot;Δρχ&quot;_-;_-* &quot;-&quot;\ &quot;Δρχ&quot;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.00\ _Δ_ρ_χ_-;\-* #,##0.00\ _Δ_ρ_χ_-;_-* &quot;-&quot;??\ _Δ_ρ_χ_-;_-@_-"/>
    <numFmt numFmtId="176" formatCode="0.0"/>
    <numFmt numFmtId="177" formatCode="#,##0.0"/>
    <numFmt numFmtId="178" formatCode="#,##0.000"/>
    <numFmt numFmtId="179" formatCode="#,##0.0000"/>
    <numFmt numFmtId="180" formatCode="_-* #,##0.00\ [$€]_-;\-* #,##0.00\ [$€]_-;_-* &quot;-&quot;??\ [$€]_-;_-@_-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</numFmts>
  <fonts count="56">
    <font>
      <sz val="11"/>
      <name val="Arial Greek"/>
      <family val="2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Arial Greek"/>
      <family val="0"/>
    </font>
    <font>
      <sz val="11"/>
      <name val="Mg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Greek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8.25"/>
      <color indexed="12"/>
      <name val="Arial Greek"/>
      <family val="2"/>
    </font>
    <font>
      <u val="single"/>
      <sz val="8.25"/>
      <color indexed="36"/>
      <name val="Arial Greek"/>
      <family val="2"/>
    </font>
    <font>
      <b/>
      <sz val="9"/>
      <name val="Arial"/>
      <family val="2"/>
    </font>
    <font>
      <sz val="9"/>
      <name val="Arial Greek"/>
      <family val="0"/>
    </font>
    <font>
      <sz val="11"/>
      <name val="Arial"/>
      <family val="2"/>
    </font>
    <font>
      <sz val="9"/>
      <name val="MgHelvetica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1"/>
      <name val="Arial Greek"/>
      <family val="0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0" fontId="4" fillId="0" borderId="0" applyFont="0" applyFill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0" fillId="31" borderId="0" applyNumberFormat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8" borderId="1" applyNumberFormat="0" applyAlignment="0" applyProtection="0"/>
  </cellStyleXfs>
  <cellXfs count="220">
    <xf numFmtId="0" fontId="0" fillId="0" borderId="0" xfId="0" applyAlignment="1">
      <alignment/>
    </xf>
    <xf numFmtId="0" fontId="10" fillId="0" borderId="0" xfId="37" applyFont="1" applyFill="1" applyBorder="1" applyAlignment="1">
      <alignment horizontal="center"/>
      <protection/>
    </xf>
    <xf numFmtId="3" fontId="10" fillId="0" borderId="0" xfId="40" applyNumberFormat="1" applyFont="1" applyFill="1" applyAlignment="1">
      <alignment horizontal="centerContinuous"/>
      <protection/>
    </xf>
    <xf numFmtId="0" fontId="10" fillId="0" borderId="0" xfId="40" applyFont="1">
      <alignment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 vertical="center"/>
      <protection/>
    </xf>
    <xf numFmtId="4" fontId="10" fillId="0" borderId="0" xfId="40" applyNumberFormat="1" applyFont="1" applyFill="1">
      <alignment/>
      <protection/>
    </xf>
    <xf numFmtId="0" fontId="16" fillId="0" borderId="0" xfId="38" applyFont="1" applyFill="1">
      <alignment/>
      <protection/>
    </xf>
    <xf numFmtId="4" fontId="10" fillId="0" borderId="0" xfId="40" applyNumberFormat="1" applyFont="1" applyFill="1" applyAlignment="1">
      <alignment vertical="top"/>
      <protection/>
    </xf>
    <xf numFmtId="4" fontId="10" fillId="0" borderId="0" xfId="36" applyNumberFormat="1" applyFont="1" applyFill="1" applyAlignment="1">
      <alignment vertical="top"/>
      <protection/>
    </xf>
    <xf numFmtId="0" fontId="6" fillId="0" borderId="0" xfId="36" applyFont="1">
      <alignment/>
      <protection/>
    </xf>
    <xf numFmtId="0" fontId="6" fillId="0" borderId="0" xfId="36" applyFont="1" applyFill="1">
      <alignment/>
      <protection/>
    </xf>
    <xf numFmtId="0" fontId="17" fillId="33" borderId="10" xfId="36" applyFont="1" applyFill="1" applyBorder="1" applyAlignment="1">
      <alignment horizontal="center" vertical="center"/>
      <protection/>
    </xf>
    <xf numFmtId="0" fontId="17" fillId="0" borderId="0" xfId="36" applyFont="1">
      <alignment/>
      <protection/>
    </xf>
    <xf numFmtId="4" fontId="17" fillId="0" borderId="0" xfId="36" applyNumberFormat="1" applyFont="1" applyFill="1" applyAlignment="1">
      <alignment vertical="top"/>
      <protection/>
    </xf>
    <xf numFmtId="0" fontId="17" fillId="0" borderId="0" xfId="36" applyFont="1" applyFill="1">
      <alignment/>
      <protection/>
    </xf>
    <xf numFmtId="0" fontId="17" fillId="33" borderId="11" xfId="36" applyFont="1" applyFill="1" applyBorder="1" applyAlignment="1">
      <alignment horizontal="center" vertical="center"/>
      <protection/>
    </xf>
    <xf numFmtId="0" fontId="10" fillId="0" borderId="0" xfId="38" applyFont="1" applyAlignment="1">
      <alignment vertical="top" wrapText="1"/>
      <protection/>
    </xf>
    <xf numFmtId="4" fontId="10" fillId="0" borderId="0" xfId="38" applyNumberFormat="1" applyFont="1" applyFill="1" applyAlignment="1">
      <alignment vertical="top" wrapText="1"/>
      <protection/>
    </xf>
    <xf numFmtId="0" fontId="14" fillId="0" borderId="0" xfId="38" applyFont="1" applyAlignment="1">
      <alignment vertical="top" wrapText="1"/>
      <protection/>
    </xf>
    <xf numFmtId="4" fontId="14" fillId="0" borderId="0" xfId="38" applyNumberFormat="1" applyFont="1" applyFill="1" applyAlignment="1">
      <alignment vertical="top" wrapText="1"/>
      <protection/>
    </xf>
    <xf numFmtId="0" fontId="10" fillId="0" borderId="0" xfId="38" applyFont="1" applyFill="1" applyAlignment="1">
      <alignment vertical="top" wrapText="1"/>
      <protection/>
    </xf>
    <xf numFmtId="0" fontId="10" fillId="0" borderId="0" xfId="38" applyFont="1" applyFill="1" applyAlignment="1">
      <alignment vertical="top" wrapText="1"/>
      <protection/>
    </xf>
    <xf numFmtId="0" fontId="10" fillId="0" borderId="0" xfId="38" applyFont="1" applyAlignment="1">
      <alignment vertical="top"/>
      <protection/>
    </xf>
    <xf numFmtId="4" fontId="14" fillId="0" borderId="0" xfId="38" applyNumberFormat="1" applyFont="1" applyFill="1" applyAlignment="1">
      <alignment vertical="top"/>
      <protection/>
    </xf>
    <xf numFmtId="3" fontId="10" fillId="0" borderId="0" xfId="38" applyNumberFormat="1" applyFont="1" applyFill="1" applyAlignment="1">
      <alignment vertical="top"/>
      <protection/>
    </xf>
    <xf numFmtId="0" fontId="10" fillId="0" borderId="0" xfId="38" applyFont="1" applyAlignment="1">
      <alignment vertical="top" wrapText="1"/>
      <protection/>
    </xf>
    <xf numFmtId="4" fontId="10" fillId="0" borderId="0" xfId="38" applyNumberFormat="1" applyFont="1" applyFill="1" applyAlignment="1">
      <alignment vertical="top" wrapText="1"/>
      <protection/>
    </xf>
    <xf numFmtId="4" fontId="10" fillId="0" borderId="0" xfId="39" applyNumberFormat="1" applyFont="1" applyFill="1" applyAlignment="1">
      <alignment vertical="top" wrapText="1"/>
      <protection/>
    </xf>
    <xf numFmtId="3" fontId="7" fillId="0" borderId="0" xfId="35" applyNumberFormat="1" applyFont="1">
      <alignment/>
      <protection/>
    </xf>
    <xf numFmtId="0" fontId="6" fillId="0" borderId="0" xfId="35" applyFont="1">
      <alignment/>
      <protection/>
    </xf>
    <xf numFmtId="0" fontId="6" fillId="0" borderId="0" xfId="35" applyFont="1" applyFill="1">
      <alignment/>
      <protection/>
    </xf>
    <xf numFmtId="4" fontId="10" fillId="0" borderId="0" xfId="35" applyNumberFormat="1" applyFont="1" applyFill="1" applyBorder="1" applyAlignment="1">
      <alignment vertical="top"/>
      <protection/>
    </xf>
    <xf numFmtId="10" fontId="10" fillId="0" borderId="0" xfId="35" applyNumberFormat="1" applyFont="1" applyFill="1">
      <alignment/>
      <protection/>
    </xf>
    <xf numFmtId="0" fontId="6" fillId="0" borderId="0" xfId="38" applyFont="1">
      <alignment/>
      <protection/>
    </xf>
    <xf numFmtId="4" fontId="6" fillId="0" borderId="0" xfId="35" applyNumberFormat="1" applyFont="1" applyFill="1" applyBorder="1">
      <alignment/>
      <protection/>
    </xf>
    <xf numFmtId="0" fontId="6" fillId="0" borderId="0" xfId="38" applyFont="1" applyFill="1" applyBorder="1">
      <alignment/>
      <protection/>
    </xf>
    <xf numFmtId="10" fontId="10" fillId="0" borderId="0" xfId="35" applyNumberFormat="1" applyFont="1" applyFill="1" applyBorder="1">
      <alignment/>
      <protection/>
    </xf>
    <xf numFmtId="0" fontId="10" fillId="0" borderId="0" xfId="35" applyFont="1" applyFill="1" applyAlignment="1">
      <alignment vertical="top" wrapText="1"/>
      <protection/>
    </xf>
    <xf numFmtId="3" fontId="13" fillId="0" borderId="0" xfId="35" applyNumberFormat="1" applyFont="1">
      <alignment/>
      <protection/>
    </xf>
    <xf numFmtId="4" fontId="10" fillId="0" borderId="0" xfId="38" applyNumberFormat="1" applyFont="1" applyFill="1" applyAlignment="1">
      <alignment vertical="top"/>
      <protection/>
    </xf>
    <xf numFmtId="0" fontId="10" fillId="0" borderId="0" xfId="35" applyFont="1">
      <alignment/>
      <protection/>
    </xf>
    <xf numFmtId="10" fontId="6" fillId="0" borderId="0" xfId="35" applyNumberFormat="1" applyFont="1" applyFill="1">
      <alignment/>
      <protection/>
    </xf>
    <xf numFmtId="0" fontId="16" fillId="0" borderId="0" xfId="38" applyFont="1">
      <alignment/>
      <protection/>
    </xf>
    <xf numFmtId="0" fontId="4" fillId="0" borderId="0" xfId="38" applyFont="1">
      <alignment/>
      <protection/>
    </xf>
    <xf numFmtId="4" fontId="14" fillId="0" borderId="0" xfId="38" applyNumberFormat="1" applyFont="1" applyFill="1" applyBorder="1">
      <alignment/>
      <protection/>
    </xf>
    <xf numFmtId="4" fontId="10" fillId="0" borderId="0" xfId="41" applyNumberFormat="1" applyFont="1" applyFill="1" applyBorder="1" applyAlignment="1">
      <alignment horizontal="right"/>
      <protection/>
    </xf>
    <xf numFmtId="0" fontId="4" fillId="0" borderId="0" xfId="38" applyFont="1" applyFill="1">
      <alignment/>
      <protection/>
    </xf>
    <xf numFmtId="4" fontId="13" fillId="0" borderId="0" xfId="41" applyNumberFormat="1" applyFont="1" applyFill="1" applyBorder="1" applyAlignment="1">
      <alignment horizontal="right"/>
      <protection/>
    </xf>
    <xf numFmtId="177" fontId="14" fillId="0" borderId="0" xfId="38" applyNumberFormat="1" applyFont="1" applyFill="1">
      <alignment/>
      <protection/>
    </xf>
    <xf numFmtId="0" fontId="10" fillId="0" borderId="0" xfId="34" applyFont="1">
      <alignment/>
      <protection/>
    </xf>
    <xf numFmtId="4" fontId="10" fillId="0" borderId="0" xfId="40" applyNumberFormat="1" applyFont="1">
      <alignment/>
      <protection/>
    </xf>
    <xf numFmtId="0" fontId="7" fillId="0" borderId="0" xfId="40" applyFont="1" applyFill="1">
      <alignment/>
      <protection/>
    </xf>
    <xf numFmtId="0" fontId="4" fillId="0" borderId="0" xfId="38" applyFont="1" applyBorder="1">
      <alignment/>
      <protection/>
    </xf>
    <xf numFmtId="0" fontId="10" fillId="0" borderId="0" xfId="40" applyFont="1" applyAlignment="1">
      <alignment horizontal="center" vertical="center"/>
      <protection/>
    </xf>
    <xf numFmtId="3" fontId="10" fillId="0" borderId="0" xfId="40" applyNumberFormat="1" applyFont="1">
      <alignment/>
      <protection/>
    </xf>
    <xf numFmtId="0" fontId="16" fillId="0" borderId="0" xfId="38" applyFont="1" applyBorder="1">
      <alignment/>
      <protection/>
    </xf>
    <xf numFmtId="4" fontId="10" fillId="0" borderId="0" xfId="40" applyNumberFormat="1" applyFont="1" applyFill="1" applyBorder="1" applyAlignment="1">
      <alignment vertical="top"/>
      <protection/>
    </xf>
    <xf numFmtId="4" fontId="4" fillId="0" borderId="0" xfId="38" applyNumberFormat="1" applyFont="1" applyFill="1" applyBorder="1">
      <alignment/>
      <protection/>
    </xf>
    <xf numFmtId="3" fontId="10" fillId="0" borderId="0" xfId="37" applyNumberFormat="1" applyFont="1" applyFill="1" applyBorder="1" applyAlignment="1">
      <alignment horizontal="right"/>
      <protection/>
    </xf>
    <xf numFmtId="3" fontId="10" fillId="0" borderId="0" xfId="37" applyNumberFormat="1" applyFont="1" applyFill="1" applyBorder="1" applyAlignment="1">
      <alignment horizontal="right" vertical="top" wrapText="1"/>
      <protection/>
    </xf>
    <xf numFmtId="178" fontId="10" fillId="0" borderId="0" xfId="37" applyNumberFormat="1" applyFont="1" applyFill="1" applyBorder="1" applyAlignment="1">
      <alignment horizontal="right"/>
      <protection/>
    </xf>
    <xf numFmtId="0" fontId="10" fillId="0" borderId="0" xfId="37" applyFont="1" applyFill="1">
      <alignment/>
      <protection/>
    </xf>
    <xf numFmtId="0" fontId="6" fillId="0" borderId="0" xfId="38" applyFont="1" applyFill="1">
      <alignment/>
      <protection/>
    </xf>
    <xf numFmtId="0" fontId="10" fillId="0" borderId="0" xfId="34" applyFont="1" applyFill="1">
      <alignment/>
      <protection/>
    </xf>
    <xf numFmtId="4" fontId="10" fillId="0" borderId="0" xfId="34" applyNumberFormat="1" applyFont="1" applyFill="1">
      <alignment/>
      <protection/>
    </xf>
    <xf numFmtId="4" fontId="10" fillId="0" borderId="0" xfId="39" applyNumberFormat="1" applyFont="1" applyFill="1" applyAlignment="1">
      <alignment vertical="top" wrapText="1"/>
      <protection/>
    </xf>
    <xf numFmtId="179" fontId="10" fillId="0" borderId="0" xfId="40" applyNumberFormat="1" applyFont="1" applyFill="1" applyAlignment="1">
      <alignment vertical="top"/>
      <protection/>
    </xf>
    <xf numFmtId="0" fontId="14" fillId="0" borderId="0" xfId="38" applyFont="1" applyFill="1" applyAlignment="1">
      <alignment vertical="top" wrapText="1"/>
      <protection/>
    </xf>
    <xf numFmtId="4" fontId="6" fillId="0" borderId="0" xfId="35" applyNumberFormat="1" applyFont="1" applyFill="1">
      <alignment/>
      <protection/>
    </xf>
    <xf numFmtId="4" fontId="10" fillId="0" borderId="0" xfId="38" applyNumberFormat="1" applyFont="1" applyFill="1">
      <alignment/>
      <protection/>
    </xf>
    <xf numFmtId="3" fontId="10" fillId="0" borderId="0" xfId="40" applyNumberFormat="1" applyFont="1" applyFill="1">
      <alignment/>
      <protection/>
    </xf>
    <xf numFmtId="0" fontId="10" fillId="0" borderId="0" xfId="38" applyFont="1" applyFill="1" applyAlignment="1">
      <alignment vertical="top"/>
      <protection/>
    </xf>
    <xf numFmtId="4" fontId="5" fillId="0" borderId="0" xfId="38" applyNumberFormat="1" applyFont="1" applyFill="1" applyAlignment="1">
      <alignment vertical="top" wrapText="1"/>
      <protection/>
    </xf>
    <xf numFmtId="0" fontId="10" fillId="0" borderId="0" xfId="35" applyFont="1" applyFill="1">
      <alignment/>
      <protection/>
    </xf>
    <xf numFmtId="4" fontId="4" fillId="0" borderId="0" xfId="38" applyNumberFormat="1" applyFont="1" applyFill="1">
      <alignment/>
      <protection/>
    </xf>
    <xf numFmtId="0" fontId="18" fillId="0" borderId="0" xfId="40" applyFont="1" applyAlignment="1">
      <alignment horizontal="left" vertical="center"/>
      <protection/>
    </xf>
    <xf numFmtId="0" fontId="13" fillId="0" borderId="0" xfId="40" applyFont="1">
      <alignment/>
      <protection/>
    </xf>
    <xf numFmtId="0" fontId="10" fillId="0" borderId="0" xfId="37" applyFont="1" applyFill="1" applyBorder="1" applyAlignment="1">
      <alignment horizontal="left"/>
      <protection/>
    </xf>
    <xf numFmtId="0" fontId="10" fillId="0" borderId="0" xfId="37" applyFont="1" applyFill="1" applyBorder="1" applyAlignment="1">
      <alignment horizontal="right"/>
      <protection/>
    </xf>
    <xf numFmtId="3" fontId="7" fillId="0" borderId="0" xfId="35" applyNumberFormat="1" applyFont="1" applyBorder="1">
      <alignment/>
      <protection/>
    </xf>
    <xf numFmtId="4" fontId="10" fillId="0" borderId="0" xfId="35" applyNumberFormat="1" applyFont="1" applyFill="1" applyBorder="1">
      <alignment/>
      <protection/>
    </xf>
    <xf numFmtId="10" fontId="10" fillId="0" borderId="0" xfId="38" applyNumberFormat="1" applyFont="1" applyFill="1" applyBorder="1">
      <alignment/>
      <protection/>
    </xf>
    <xf numFmtId="0" fontId="6" fillId="0" borderId="0" xfId="35" applyFont="1" applyFill="1" applyBorder="1">
      <alignment/>
      <protection/>
    </xf>
    <xf numFmtId="0" fontId="6" fillId="0" borderId="0" xfId="35" applyFont="1" applyBorder="1">
      <alignment/>
      <protection/>
    </xf>
    <xf numFmtId="0" fontId="5" fillId="0" borderId="0" xfId="38" applyFont="1" applyFill="1" applyBorder="1">
      <alignment/>
      <protection/>
    </xf>
    <xf numFmtId="0" fontId="10" fillId="0" borderId="0" xfId="38" applyFont="1" applyFill="1" applyBorder="1" applyAlignment="1">
      <alignment vertical="top" wrapText="1"/>
      <protection/>
    </xf>
    <xf numFmtId="0" fontId="10" fillId="0" borderId="0" xfId="38" applyFont="1" applyBorder="1" applyAlignment="1">
      <alignment vertical="top" wrapText="1"/>
      <protection/>
    </xf>
    <xf numFmtId="0" fontId="5" fillId="0" borderId="0" xfId="38" applyFont="1" applyFill="1" applyBorder="1" applyAlignment="1">
      <alignment vertical="top" wrapText="1"/>
      <protection/>
    </xf>
    <xf numFmtId="3" fontId="5" fillId="0" borderId="0" xfId="38" applyNumberFormat="1" applyFont="1" applyFill="1" applyBorder="1" applyAlignment="1">
      <alignment vertical="top" wrapText="1"/>
      <protection/>
    </xf>
    <xf numFmtId="0" fontId="10" fillId="0" borderId="0" xfId="38" applyFont="1" applyBorder="1" applyAlignment="1">
      <alignment vertical="top" wrapText="1"/>
      <protection/>
    </xf>
    <xf numFmtId="0" fontId="10" fillId="0" borderId="0" xfId="38" applyFont="1" applyFill="1" applyBorder="1" applyAlignment="1">
      <alignment vertical="top" wrapText="1"/>
      <protection/>
    </xf>
    <xf numFmtId="4" fontId="10" fillId="0" borderId="0" xfId="39" applyNumberFormat="1" applyFont="1" applyFill="1" applyBorder="1" applyAlignment="1">
      <alignment vertical="top" wrapText="1"/>
      <protection/>
    </xf>
    <xf numFmtId="0" fontId="6" fillId="0" borderId="0" xfId="36" applyFont="1" applyFill="1" applyBorder="1">
      <alignment/>
      <protection/>
    </xf>
    <xf numFmtId="4" fontId="10" fillId="0" borderId="0" xfId="36" applyNumberFormat="1" applyFont="1" applyFill="1" applyBorder="1" applyAlignment="1">
      <alignment vertical="top"/>
      <protection/>
    </xf>
    <xf numFmtId="4" fontId="10" fillId="0" borderId="0" xfId="38" applyNumberFormat="1" applyFont="1" applyFill="1" applyBorder="1" applyAlignment="1">
      <alignment vertical="top" wrapText="1"/>
      <protection/>
    </xf>
    <xf numFmtId="0" fontId="10" fillId="0" borderId="0" xfId="35" applyFont="1" applyFill="1" applyBorder="1" applyAlignment="1">
      <alignment vertical="top" wrapText="1"/>
      <protection/>
    </xf>
    <xf numFmtId="4" fontId="10" fillId="0" borderId="0" xfId="35" applyNumberFormat="1" applyFont="1" applyFill="1" applyBorder="1" applyAlignment="1">
      <alignment vertical="top" wrapText="1"/>
      <protection/>
    </xf>
    <xf numFmtId="0" fontId="10" fillId="0" borderId="0" xfId="35" applyFont="1" applyBorder="1" applyAlignment="1">
      <alignment vertical="top" wrapText="1"/>
      <protection/>
    </xf>
    <xf numFmtId="3" fontId="10" fillId="0" borderId="0" xfId="35" applyNumberFormat="1" applyFont="1" applyFill="1" applyBorder="1" applyAlignment="1">
      <alignment vertical="top" wrapText="1"/>
      <protection/>
    </xf>
    <xf numFmtId="4" fontId="16" fillId="0" borderId="0" xfId="38" applyNumberFormat="1" applyFont="1" applyFill="1" applyBorder="1" applyAlignment="1">
      <alignment vertical="top" wrapText="1"/>
      <protection/>
    </xf>
    <xf numFmtId="3" fontId="5" fillId="0" borderId="0" xfId="38" applyNumberFormat="1" applyFill="1" applyBorder="1" applyAlignment="1">
      <alignment vertical="top" wrapText="1"/>
      <protection/>
    </xf>
    <xf numFmtId="4" fontId="10" fillId="0" borderId="0" xfId="35" applyNumberFormat="1" applyFont="1" applyFill="1" applyBorder="1" applyAlignment="1">
      <alignment vertical="top" wrapText="1"/>
      <protection/>
    </xf>
    <xf numFmtId="0" fontId="4" fillId="0" borderId="12" xfId="38" applyFont="1" applyBorder="1">
      <alignment/>
      <protection/>
    </xf>
    <xf numFmtId="0" fontId="4" fillId="0" borderId="13" xfId="38" applyFont="1" applyBorder="1">
      <alignment/>
      <protection/>
    </xf>
    <xf numFmtId="4" fontId="17" fillId="33" borderId="10" xfId="36" applyNumberFormat="1" applyFont="1" applyFill="1" applyBorder="1" applyAlignment="1">
      <alignment horizontal="center" vertical="center"/>
      <protection/>
    </xf>
    <xf numFmtId="3" fontId="17" fillId="33" borderId="11" xfId="36" applyNumberFormat="1" applyFont="1" applyFill="1" applyBorder="1" applyAlignment="1">
      <alignment horizontal="center" vertical="center"/>
      <protection/>
    </xf>
    <xf numFmtId="4" fontId="17" fillId="33" borderId="11" xfId="36" applyNumberFormat="1" applyFont="1" applyFill="1" applyBorder="1" applyAlignment="1">
      <alignment horizontal="center" vertical="center"/>
      <protection/>
    </xf>
    <xf numFmtId="0" fontId="10" fillId="0" borderId="14" xfId="38" applyFont="1" applyFill="1" applyBorder="1" applyAlignment="1">
      <alignment horizontal="center" vertical="center" wrapText="1"/>
      <protection/>
    </xf>
    <xf numFmtId="0" fontId="10" fillId="0" borderId="10" xfId="38" applyFont="1" applyFill="1" applyBorder="1" applyAlignment="1">
      <alignment horizontal="center" vertical="center" wrapText="1"/>
      <protection/>
    </xf>
    <xf numFmtId="0" fontId="10" fillId="0" borderId="14" xfId="38" applyFont="1" applyFill="1" applyBorder="1" applyAlignment="1">
      <alignment horizontal="left" vertical="center" wrapText="1"/>
      <protection/>
    </xf>
    <xf numFmtId="4" fontId="10" fillId="0" borderId="15" xfId="38" applyNumberFormat="1" applyFont="1" applyFill="1" applyBorder="1" applyAlignment="1">
      <alignment horizontal="center" vertical="center" wrapText="1"/>
      <protection/>
    </xf>
    <xf numFmtId="2" fontId="10" fillId="0" borderId="14" xfId="38" applyNumberFormat="1" applyFont="1" applyFill="1" applyBorder="1" applyAlignment="1">
      <alignment horizontal="center" vertical="center" wrapText="1"/>
      <protection/>
    </xf>
    <xf numFmtId="4" fontId="10" fillId="0" borderId="14" xfId="38" applyNumberFormat="1" applyFont="1" applyFill="1" applyBorder="1" applyAlignment="1">
      <alignment horizontal="center" vertical="center" wrapText="1"/>
      <protection/>
    </xf>
    <xf numFmtId="4" fontId="10" fillId="0" borderId="10" xfId="38" applyNumberFormat="1" applyFont="1" applyFill="1" applyBorder="1" applyAlignment="1">
      <alignment horizontal="center" vertical="center" wrapText="1"/>
      <protection/>
    </xf>
    <xf numFmtId="3" fontId="10" fillId="0" borderId="14" xfId="41" applyNumberFormat="1" applyFont="1" applyFill="1" applyBorder="1" applyAlignment="1">
      <alignment horizontal="center" vertical="center" wrapText="1"/>
      <protection/>
    </xf>
    <xf numFmtId="2" fontId="10" fillId="0" borderId="10" xfId="38" applyNumberFormat="1" applyFont="1" applyFill="1" applyBorder="1" applyAlignment="1">
      <alignment horizontal="center" vertical="center" wrapText="1"/>
      <protection/>
    </xf>
    <xf numFmtId="3" fontId="10" fillId="0" borderId="10" xfId="41" applyNumberFormat="1" applyFont="1" applyFill="1" applyBorder="1" applyAlignment="1">
      <alignment horizontal="center" vertical="center" wrapText="1"/>
      <protection/>
    </xf>
    <xf numFmtId="0" fontId="17" fillId="0" borderId="14" xfId="38" applyFont="1" applyFill="1" applyBorder="1" applyAlignment="1">
      <alignment horizontal="center" vertical="center" wrapText="1"/>
      <protection/>
    </xf>
    <xf numFmtId="0" fontId="10" fillId="0" borderId="16" xfId="38" applyFont="1" applyFill="1" applyBorder="1" applyAlignment="1">
      <alignment horizontal="center" vertical="center" wrapText="1"/>
      <protection/>
    </xf>
    <xf numFmtId="2" fontId="10" fillId="0" borderId="16" xfId="38" applyNumberFormat="1" applyFont="1" applyFill="1" applyBorder="1" applyAlignment="1">
      <alignment horizontal="center" vertical="center" wrapText="1"/>
      <protection/>
    </xf>
    <xf numFmtId="4" fontId="10" fillId="0" borderId="16" xfId="38" applyNumberFormat="1" applyFont="1" applyFill="1" applyBorder="1" applyAlignment="1">
      <alignment horizontal="center" vertical="center" wrapText="1"/>
      <protection/>
    </xf>
    <xf numFmtId="3" fontId="10" fillId="0" borderId="16" xfId="41" applyNumberFormat="1" applyFont="1" applyFill="1" applyBorder="1" applyAlignment="1">
      <alignment horizontal="center" vertical="center" wrapText="1"/>
      <protection/>
    </xf>
    <xf numFmtId="0" fontId="10" fillId="0" borderId="15" xfId="38" applyFont="1" applyFill="1" applyBorder="1" applyAlignment="1">
      <alignment horizontal="center" vertical="center" wrapText="1"/>
      <protection/>
    </xf>
    <xf numFmtId="0" fontId="10" fillId="0" borderId="15" xfId="38" applyFont="1" applyFill="1" applyBorder="1" applyAlignment="1">
      <alignment horizontal="left" vertical="center" wrapText="1"/>
      <protection/>
    </xf>
    <xf numFmtId="2" fontId="10" fillId="0" borderId="15" xfId="38" applyNumberFormat="1" applyFont="1" applyFill="1" applyBorder="1" applyAlignment="1">
      <alignment horizontal="center" vertical="center" wrapText="1"/>
      <protection/>
    </xf>
    <xf numFmtId="3" fontId="10" fillId="0" borderId="15" xfId="41" applyNumberFormat="1" applyFont="1" applyFill="1" applyBorder="1" applyAlignment="1">
      <alignment horizontal="center" vertical="center" wrapText="1"/>
      <protection/>
    </xf>
    <xf numFmtId="0" fontId="7" fillId="33" borderId="17" xfId="35" applyFont="1" applyFill="1" applyBorder="1" applyAlignment="1">
      <alignment horizontal="left" vertical="center"/>
      <protection/>
    </xf>
    <xf numFmtId="176" fontId="7" fillId="33" borderId="17" xfId="35" applyNumberFormat="1" applyFont="1" applyFill="1" applyBorder="1" applyAlignment="1">
      <alignment horizontal="left" vertical="center"/>
      <protection/>
    </xf>
    <xf numFmtId="3" fontId="7" fillId="33" borderId="17" xfId="35" applyNumberFormat="1" applyFont="1" applyFill="1" applyBorder="1" applyAlignment="1">
      <alignment horizontal="left" vertical="center"/>
      <protection/>
    </xf>
    <xf numFmtId="4" fontId="7" fillId="33" borderId="17" xfId="35" applyNumberFormat="1" applyFont="1" applyFill="1" applyBorder="1" applyAlignment="1">
      <alignment horizontal="left" vertical="center"/>
      <protection/>
    </xf>
    <xf numFmtId="4" fontId="7" fillId="33" borderId="18" xfId="35" applyNumberFormat="1" applyFont="1" applyFill="1" applyBorder="1" applyAlignment="1">
      <alignment horizontal="left" vertical="center"/>
      <protection/>
    </xf>
    <xf numFmtId="0" fontId="7" fillId="33" borderId="17" xfId="41" applyFont="1" applyFill="1" applyBorder="1" applyAlignment="1">
      <alignment horizontal="left" vertical="center"/>
      <protection/>
    </xf>
    <xf numFmtId="0" fontId="6" fillId="33" borderId="17" xfId="41" applyFont="1" applyFill="1" applyBorder="1" applyAlignment="1">
      <alignment horizontal="left" vertical="center"/>
      <protection/>
    </xf>
    <xf numFmtId="3" fontId="6" fillId="33" borderId="17" xfId="41" applyNumberFormat="1" applyFont="1" applyFill="1" applyBorder="1" applyAlignment="1">
      <alignment horizontal="left" vertical="center"/>
      <protection/>
    </xf>
    <xf numFmtId="4" fontId="6" fillId="33" borderId="17" xfId="41" applyNumberFormat="1" applyFont="1" applyFill="1" applyBorder="1" applyAlignment="1">
      <alignment horizontal="left" vertical="center"/>
      <protection/>
    </xf>
    <xf numFmtId="0" fontId="7" fillId="33" borderId="19" xfId="41" applyFont="1" applyFill="1" applyBorder="1" applyAlignment="1">
      <alignment horizontal="left" vertical="center"/>
      <protection/>
    </xf>
    <xf numFmtId="0" fontId="6" fillId="33" borderId="19" xfId="41" applyFont="1" applyFill="1" applyBorder="1" applyAlignment="1">
      <alignment horizontal="left" vertical="center"/>
      <protection/>
    </xf>
    <xf numFmtId="3" fontId="6" fillId="33" borderId="19" xfId="41" applyNumberFormat="1" applyFont="1" applyFill="1" applyBorder="1" applyAlignment="1">
      <alignment horizontal="left" vertical="center"/>
      <protection/>
    </xf>
    <xf numFmtId="4" fontId="6" fillId="33" borderId="19" xfId="41" applyNumberFormat="1" applyFont="1" applyFill="1" applyBorder="1" applyAlignment="1">
      <alignment horizontal="left" vertical="center"/>
      <protection/>
    </xf>
    <xf numFmtId="0" fontId="7" fillId="33" borderId="20" xfId="41" applyFont="1" applyFill="1" applyBorder="1" applyAlignment="1">
      <alignment horizontal="left" vertical="center"/>
      <protection/>
    </xf>
    <xf numFmtId="0" fontId="6" fillId="33" borderId="20" xfId="41" applyFont="1" applyFill="1" applyBorder="1" applyAlignment="1">
      <alignment horizontal="left" vertical="center"/>
      <protection/>
    </xf>
    <xf numFmtId="3" fontId="6" fillId="33" borderId="20" xfId="41" applyNumberFormat="1" applyFont="1" applyFill="1" applyBorder="1" applyAlignment="1">
      <alignment horizontal="left" vertical="center"/>
      <protection/>
    </xf>
    <xf numFmtId="4" fontId="6" fillId="33" borderId="20" xfId="41" applyNumberFormat="1" applyFont="1" applyFill="1" applyBorder="1" applyAlignment="1">
      <alignment horizontal="left" vertical="center"/>
      <protection/>
    </xf>
    <xf numFmtId="4" fontId="7" fillId="33" borderId="21" xfId="41" applyNumberFormat="1" applyFont="1" applyFill="1" applyBorder="1" applyAlignment="1">
      <alignment horizontal="right" vertical="center"/>
      <protection/>
    </xf>
    <xf numFmtId="4" fontId="7" fillId="33" borderId="22" xfId="41" applyNumberFormat="1" applyFont="1" applyFill="1" applyBorder="1" applyAlignment="1">
      <alignment horizontal="right" vertical="center"/>
      <protection/>
    </xf>
    <xf numFmtId="4" fontId="6" fillId="0" borderId="23" xfId="41" applyNumberFormat="1" applyFont="1" applyFill="1" applyBorder="1" applyAlignment="1">
      <alignment horizontal="right" vertical="center"/>
      <protection/>
    </xf>
    <xf numFmtId="4" fontId="6" fillId="0" borderId="24" xfId="41" applyNumberFormat="1" applyFont="1" applyFill="1" applyBorder="1" applyAlignment="1">
      <alignment horizontal="right" vertical="center"/>
      <protection/>
    </xf>
    <xf numFmtId="2" fontId="10" fillId="0" borderId="0" xfId="38" applyNumberFormat="1" applyFont="1" applyFill="1" applyBorder="1" applyAlignment="1">
      <alignment horizontal="center" vertical="center" wrapText="1"/>
      <protection/>
    </xf>
    <xf numFmtId="4" fontId="10" fillId="0" borderId="25" xfId="38" applyNumberFormat="1" applyFont="1" applyFill="1" applyBorder="1" applyAlignment="1">
      <alignment horizontal="center" vertical="center" wrapText="1"/>
      <protection/>
    </xf>
    <xf numFmtId="0" fontId="10" fillId="0" borderId="26" xfId="38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2" fontId="10" fillId="0" borderId="27" xfId="38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4" fontId="14" fillId="0" borderId="0" xfId="38" applyNumberFormat="1" applyFont="1" applyFill="1" applyBorder="1" applyAlignment="1">
      <alignment vertical="top" wrapText="1"/>
      <protection/>
    </xf>
    <xf numFmtId="4" fontId="10" fillId="0" borderId="28" xfId="38" applyNumberFormat="1" applyFont="1" applyFill="1" applyBorder="1" applyAlignment="1">
      <alignment horizontal="center" vertical="center" wrapText="1"/>
      <protection/>
    </xf>
    <xf numFmtId="0" fontId="14" fillId="34" borderId="15" xfId="0" applyFont="1" applyFill="1" applyBorder="1" applyAlignment="1">
      <alignment horizontal="center" vertical="center" wrapText="1"/>
    </xf>
    <xf numFmtId="0" fontId="10" fillId="0" borderId="0" xfId="40" applyFont="1" applyAlignment="1">
      <alignment vertical="center"/>
      <protection/>
    </xf>
    <xf numFmtId="4" fontId="7" fillId="33" borderId="29" xfId="41" applyNumberFormat="1" applyFont="1" applyFill="1" applyBorder="1" applyAlignment="1">
      <alignment horizontal="right" vertical="center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30" xfId="38" applyFont="1" applyFill="1" applyBorder="1" applyAlignment="1">
      <alignment horizontal="center" vertical="center" wrapText="1"/>
      <protection/>
    </xf>
    <xf numFmtId="0" fontId="10" fillId="0" borderId="3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" fontId="6" fillId="0" borderId="15" xfId="41" applyNumberFormat="1" applyFont="1" applyFill="1" applyBorder="1" applyAlignment="1">
      <alignment horizontal="center" vertical="center" wrapText="1"/>
      <protection/>
    </xf>
    <xf numFmtId="4" fontId="7" fillId="0" borderId="15" xfId="35" applyNumberFormat="1" applyFont="1" applyFill="1" applyBorder="1" applyAlignment="1">
      <alignment horizontal="center" vertical="center" wrapText="1"/>
      <protection/>
    </xf>
    <xf numFmtId="4" fontId="7" fillId="0" borderId="15" xfId="41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4" fontId="7" fillId="35" borderId="18" xfId="0" applyNumberFormat="1" applyFont="1" applyFill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0" fontId="22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wrapText="1"/>
    </xf>
    <xf numFmtId="0" fontId="7" fillId="35" borderId="32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21" fillId="35" borderId="33" xfId="0" applyFont="1" applyFill="1" applyBorder="1" applyAlignment="1">
      <alignment/>
    </xf>
    <xf numFmtId="4" fontId="7" fillId="35" borderId="21" xfId="0" applyNumberFormat="1" applyFont="1" applyFill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7" fillId="35" borderId="24" xfId="0" applyNumberFormat="1" applyFont="1" applyFill="1" applyBorder="1" applyAlignment="1">
      <alignment horizontal="right"/>
    </xf>
    <xf numFmtId="0" fontId="10" fillId="33" borderId="10" xfId="36" applyFont="1" applyFill="1" applyBorder="1" applyAlignment="1">
      <alignment horizontal="center" vertical="center"/>
      <protection/>
    </xf>
    <xf numFmtId="0" fontId="10" fillId="33" borderId="11" xfId="36" applyFont="1" applyFill="1" applyBorder="1" applyAlignment="1">
      <alignment horizontal="center" vertical="center"/>
      <protection/>
    </xf>
    <xf numFmtId="0" fontId="17" fillId="33" borderId="10" xfId="36" applyFont="1" applyFill="1" applyBorder="1" applyAlignment="1">
      <alignment horizontal="center" vertical="center"/>
      <protection/>
    </xf>
    <xf numFmtId="0" fontId="17" fillId="33" borderId="11" xfId="36" applyFont="1" applyFill="1" applyBorder="1" applyAlignment="1">
      <alignment horizontal="center" vertical="center"/>
      <protection/>
    </xf>
    <xf numFmtId="3" fontId="17" fillId="33" borderId="10" xfId="36" applyNumberFormat="1" applyFont="1" applyFill="1" applyBorder="1" applyAlignment="1">
      <alignment horizontal="center" vertical="center"/>
      <protection/>
    </xf>
    <xf numFmtId="3" fontId="17" fillId="33" borderId="11" xfId="36" applyNumberFormat="1" applyFont="1" applyFill="1" applyBorder="1" applyAlignment="1">
      <alignment horizontal="center" vertical="center"/>
      <protection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3" fillId="0" borderId="0" xfId="4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35" xfId="41" applyFont="1" applyFill="1" applyBorder="1" applyAlignment="1">
      <alignment horizontal="left" vertical="center"/>
      <protection/>
    </xf>
    <xf numFmtId="0" fontId="6" fillId="0" borderId="17" xfId="41" applyFont="1" applyFill="1" applyBorder="1" applyAlignment="1">
      <alignment horizontal="left" vertical="center"/>
      <protection/>
    </xf>
    <xf numFmtId="0" fontId="6" fillId="0" borderId="35" xfId="41" applyFont="1" applyBorder="1" applyAlignment="1">
      <alignment horizontal="left" vertical="center"/>
      <protection/>
    </xf>
    <xf numFmtId="0" fontId="6" fillId="0" borderId="17" xfId="41" applyFont="1" applyBorder="1" applyAlignment="1">
      <alignment horizontal="left" vertical="center"/>
      <protection/>
    </xf>
    <xf numFmtId="0" fontId="7" fillId="33" borderId="27" xfId="36" applyFont="1" applyFill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35" borderId="34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3" fontId="10" fillId="0" borderId="0" xfId="37" applyNumberFormat="1" applyFont="1" applyFill="1" applyBorder="1" applyAlignment="1">
      <alignment horizontal="center"/>
      <protection/>
    </xf>
    <xf numFmtId="0" fontId="9" fillId="0" borderId="15" xfId="40" applyFont="1" applyBorder="1" applyAlignment="1">
      <alignment horizontal="center"/>
      <protection/>
    </xf>
    <xf numFmtId="4" fontId="17" fillId="33" borderId="27" xfId="36" applyNumberFormat="1" applyFont="1" applyFill="1" applyBorder="1" applyAlignment="1">
      <alignment horizontal="center" vertical="center"/>
      <protection/>
    </xf>
    <xf numFmtId="4" fontId="17" fillId="33" borderId="25" xfId="36" applyNumberFormat="1" applyFont="1" applyFill="1" applyBorder="1" applyAlignment="1">
      <alignment horizontal="center" vertical="center"/>
      <protection/>
    </xf>
    <xf numFmtId="9" fontId="0" fillId="0" borderId="10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7" xfId="41" applyFont="1" applyFill="1" applyBorder="1" applyAlignment="1">
      <alignment horizontal="left" vertical="center" wrapText="1"/>
      <protection/>
    </xf>
    <xf numFmtId="0" fontId="0" fillId="0" borderId="3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" fillId="0" borderId="15" xfId="41" applyFont="1" applyFill="1" applyBorder="1" applyAlignment="1">
      <alignment horizontal="left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6" fillId="0" borderId="15" xfId="35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7" fillId="0" borderId="15" xfId="41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ASCII2_prom_agiasou_xwris_Boutzalia_olo" xfId="34"/>
    <cellStyle name="Βασικό_ASCII2_PROYP_3263" xfId="35"/>
    <cellStyle name="Βασικό_ASCII2_proyp_new" xfId="36"/>
    <cellStyle name="Βασικό_proyp" xfId="37"/>
    <cellStyle name="Βασικό_PROYP_3263" xfId="38"/>
    <cellStyle name="Βασικό_PROYP_3263_epik" xfId="39"/>
    <cellStyle name="Βασικό_proyp_new" xfId="40"/>
    <cellStyle name="Βασικό_PROYPT" xfId="41"/>
    <cellStyle name="Εισαγωγή" xfId="42"/>
    <cellStyle name="Έλεγχος κελιού" xfId="43"/>
    <cellStyle name="Έμφαση1" xfId="44"/>
    <cellStyle name="Έμφαση2" xfId="45"/>
    <cellStyle name="Έμφαση3" xfId="46"/>
    <cellStyle name="Έμφαση4" xfId="47"/>
    <cellStyle name="Έμφαση5" xfId="48"/>
    <cellStyle name="Έμφαση6" xfId="49"/>
    <cellStyle name="Έξοδος" xfId="50"/>
    <cellStyle name="Επεξηγηματικό κείμενο" xfId="51"/>
    <cellStyle name="Επικεφαλίδα 1" xfId="52"/>
    <cellStyle name="Επικεφαλίδα 2" xfId="53"/>
    <cellStyle name="Επικεφαλίδα 3" xfId="54"/>
    <cellStyle name="Επικεφαλίδα 4" xfId="55"/>
    <cellStyle name="Κακό" xfId="56"/>
    <cellStyle name="Καλό" xfId="57"/>
    <cellStyle name="Comma" xfId="58"/>
    <cellStyle name="Comma [0]" xfId="59"/>
    <cellStyle name="Currency" xfId="60"/>
    <cellStyle name="Currency [0]" xfId="61"/>
    <cellStyle name="Ουδέτερο" xfId="62"/>
    <cellStyle name="Percent" xfId="63"/>
    <cellStyle name="Προειδοποιητικό κείμενο" xfId="64"/>
    <cellStyle name="Σημείωση" xfId="65"/>
    <cellStyle name="Συνδεδεμένο κελί" xfId="66"/>
    <cellStyle name="Σύνολο" xfId="67"/>
    <cellStyle name="Τίτλος" xfId="68"/>
    <cellStyle name="Hyperlink" xfId="69"/>
    <cellStyle name="Followed Hyperlink" xfId="70"/>
    <cellStyle name="Υπολογισμός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zoomScalePageLayoutView="0" workbookViewId="0" topLeftCell="A1">
      <selection activeCell="E3" sqref="E3:K3"/>
    </sheetView>
  </sheetViews>
  <sheetFormatPr defaultColWidth="8.796875" defaultRowHeight="14.25"/>
  <cols>
    <col min="1" max="1" width="2.8984375" style="3" customWidth="1"/>
    <col min="2" max="2" width="46.69921875" style="3" customWidth="1"/>
    <col min="3" max="3" width="10.19921875" style="3" customWidth="1"/>
    <col min="4" max="4" width="4" style="5" customWidth="1"/>
    <col min="5" max="5" width="8.5" style="54" customWidth="1"/>
    <col min="6" max="6" width="14" style="54" customWidth="1"/>
    <col min="7" max="7" width="7.69921875" style="3" customWidth="1"/>
    <col min="8" max="8" width="8.59765625" style="3" customWidth="1"/>
    <col min="9" max="9" width="6.8984375" style="51" customWidth="1"/>
    <col min="10" max="10" width="10.3984375" style="6" customWidth="1"/>
    <col min="11" max="11" width="11" style="55" customWidth="1"/>
    <col min="12" max="12" width="4.8984375" style="43" customWidth="1"/>
    <col min="13" max="13" width="10.8984375" style="8" customWidth="1"/>
    <col min="14" max="14" width="11.69921875" style="4" customWidth="1"/>
    <col min="15" max="15" width="11.09765625" style="4" customWidth="1"/>
    <col min="16" max="16" width="12.8984375" style="4" customWidth="1"/>
    <col min="17" max="17" width="10.59765625" style="4" customWidth="1"/>
    <col min="18" max="18" width="14.8984375" style="4" customWidth="1"/>
    <col min="19" max="38" width="9" style="4" customWidth="1"/>
    <col min="39" max="16384" width="9" style="3" customWidth="1"/>
  </cols>
  <sheetData>
    <row r="1" spans="1:5" ht="12">
      <c r="A1" s="77" t="s">
        <v>35</v>
      </c>
      <c r="E1" s="3"/>
    </row>
    <row r="2" spans="1:11" ht="12">
      <c r="A2" s="77" t="s">
        <v>18</v>
      </c>
      <c r="E2" s="76" t="s">
        <v>73</v>
      </c>
      <c r="F2" s="157"/>
      <c r="G2" s="157"/>
      <c r="H2" s="157"/>
      <c r="I2" s="157"/>
      <c r="J2" s="157"/>
      <c r="K2" s="157"/>
    </row>
    <row r="3" spans="1:11" ht="14.25">
      <c r="A3" s="77" t="s">
        <v>36</v>
      </c>
      <c r="E3" s="193"/>
      <c r="F3" s="194"/>
      <c r="G3" s="194"/>
      <c r="H3" s="194"/>
      <c r="I3" s="194"/>
      <c r="J3" s="194"/>
      <c r="K3" s="194"/>
    </row>
    <row r="4" ht="12">
      <c r="A4" s="77" t="s">
        <v>37</v>
      </c>
    </row>
    <row r="5" spans="1:12" ht="15">
      <c r="A5" s="205" t="s">
        <v>64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"/>
    </row>
    <row r="6" spans="1:13" s="4" customFormat="1" ht="14.25">
      <c r="A6" s="199" t="s">
        <v>38</v>
      </c>
      <c r="B6" s="200"/>
      <c r="C6" s="200"/>
      <c r="D6" s="200"/>
      <c r="E6" s="200"/>
      <c r="F6" s="200"/>
      <c r="G6" s="200"/>
      <c r="H6" s="200"/>
      <c r="I6" s="200"/>
      <c r="J6" s="200"/>
      <c r="K6" s="201"/>
      <c r="L6" s="7"/>
      <c r="M6" s="8"/>
    </row>
    <row r="7" spans="1:38" s="10" customFormat="1" ht="12.75">
      <c r="A7" s="186" t="s">
        <v>2</v>
      </c>
      <c r="B7" s="184" t="s">
        <v>10</v>
      </c>
      <c r="C7" s="12" t="s">
        <v>5</v>
      </c>
      <c r="D7" s="186" t="s">
        <v>4</v>
      </c>
      <c r="E7" s="12" t="s">
        <v>5</v>
      </c>
      <c r="F7" s="12" t="s">
        <v>0</v>
      </c>
      <c r="G7" s="186" t="s">
        <v>3</v>
      </c>
      <c r="H7" s="188" t="s">
        <v>11</v>
      </c>
      <c r="I7" s="105" t="s">
        <v>12</v>
      </c>
      <c r="J7" s="206" t="s">
        <v>6</v>
      </c>
      <c r="K7" s="207"/>
      <c r="M7" s="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s="13" customFormat="1" ht="11.25">
      <c r="A8" s="187"/>
      <c r="B8" s="185"/>
      <c r="C8" s="16" t="s">
        <v>13</v>
      </c>
      <c r="D8" s="187"/>
      <c r="E8" s="16" t="s">
        <v>14</v>
      </c>
      <c r="F8" s="16" t="s">
        <v>16</v>
      </c>
      <c r="G8" s="187"/>
      <c r="H8" s="189"/>
      <c r="I8" s="107" t="s">
        <v>7</v>
      </c>
      <c r="J8" s="107" t="s">
        <v>15</v>
      </c>
      <c r="K8" s="106" t="s">
        <v>8</v>
      </c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s="17" customFormat="1" ht="84.75" customHeight="1">
      <c r="A9" s="108">
        <v>1</v>
      </c>
      <c r="B9" s="110" t="s">
        <v>26</v>
      </c>
      <c r="C9" s="118" t="s">
        <v>39</v>
      </c>
      <c r="D9" s="108">
        <v>1</v>
      </c>
      <c r="E9" s="108" t="s">
        <v>21</v>
      </c>
      <c r="F9" s="112" t="s">
        <v>61</v>
      </c>
      <c r="G9" s="112" t="s">
        <v>19</v>
      </c>
      <c r="H9" s="113"/>
      <c r="I9" s="113">
        <v>32.6</v>
      </c>
      <c r="J9" s="114">
        <f aca="true" t="shared" si="0" ref="J9:J18">H9*I9</f>
        <v>0</v>
      </c>
      <c r="K9" s="115"/>
      <c r="M9" s="18"/>
      <c r="N9" s="1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s="19" customFormat="1" ht="84.75" customHeight="1">
      <c r="A10" s="123">
        <v>2</v>
      </c>
      <c r="B10" s="124" t="s">
        <v>27</v>
      </c>
      <c r="C10" s="123" t="s">
        <v>39</v>
      </c>
      <c r="D10" s="123">
        <v>2</v>
      </c>
      <c r="E10" s="123" t="s">
        <v>21</v>
      </c>
      <c r="F10" s="125" t="s">
        <v>62</v>
      </c>
      <c r="G10" s="125" t="s">
        <v>19</v>
      </c>
      <c r="H10" s="111"/>
      <c r="I10" s="111">
        <v>65.75</v>
      </c>
      <c r="J10" s="111">
        <f t="shared" si="0"/>
        <v>0</v>
      </c>
      <c r="K10" s="126"/>
      <c r="M10" s="20"/>
      <c r="N10" s="20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</row>
    <row r="11" spans="1:38" s="19" customFormat="1" ht="84.75" customHeight="1">
      <c r="A11" s="109">
        <v>3</v>
      </c>
      <c r="B11" s="124" t="s">
        <v>40</v>
      </c>
      <c r="C11" s="123" t="s">
        <v>39</v>
      </c>
      <c r="D11" s="123">
        <v>3</v>
      </c>
      <c r="E11" s="125" t="s">
        <v>30</v>
      </c>
      <c r="F11" s="125" t="s">
        <v>63</v>
      </c>
      <c r="G11" s="125" t="s">
        <v>19</v>
      </c>
      <c r="H11" s="111"/>
      <c r="I11" s="111">
        <v>24.97</v>
      </c>
      <c r="J11" s="111">
        <f t="shared" si="0"/>
        <v>0</v>
      </c>
      <c r="K11" s="126"/>
      <c r="M11" s="20"/>
      <c r="N11" s="20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</row>
    <row r="12" spans="1:14" s="68" customFormat="1" ht="35.25" customHeight="1">
      <c r="A12" s="123">
        <v>4</v>
      </c>
      <c r="B12" s="124" t="s">
        <v>28</v>
      </c>
      <c r="C12" s="119" t="s">
        <v>39</v>
      </c>
      <c r="D12" s="119">
        <v>4</v>
      </c>
      <c r="E12" s="120" t="s">
        <v>31</v>
      </c>
      <c r="F12" s="120" t="s">
        <v>58</v>
      </c>
      <c r="G12" s="120" t="s">
        <v>19</v>
      </c>
      <c r="H12" s="121"/>
      <c r="I12" s="121">
        <v>46.77</v>
      </c>
      <c r="J12" s="121">
        <f t="shared" si="0"/>
        <v>0</v>
      </c>
      <c r="K12" s="122"/>
      <c r="M12" s="20"/>
      <c r="N12" s="20"/>
    </row>
    <row r="13" spans="1:14" s="68" customFormat="1" ht="96.75" customHeight="1">
      <c r="A13" s="123">
        <v>5</v>
      </c>
      <c r="B13" s="159" t="s">
        <v>59</v>
      </c>
      <c r="C13" s="150" t="s">
        <v>53</v>
      </c>
      <c r="D13" s="123">
        <v>5</v>
      </c>
      <c r="E13" s="151" t="s">
        <v>44</v>
      </c>
      <c r="F13" s="125" t="s">
        <v>49</v>
      </c>
      <c r="G13" s="125" t="s">
        <v>1</v>
      </c>
      <c r="H13" s="149"/>
      <c r="I13" s="111">
        <v>82</v>
      </c>
      <c r="J13" s="111">
        <f>H13*I13</f>
        <v>0</v>
      </c>
      <c r="K13" s="126"/>
      <c r="M13" s="20"/>
      <c r="N13" s="154"/>
    </row>
    <row r="14" spans="1:14" s="68" customFormat="1" ht="35.25" customHeight="1">
      <c r="A14" s="123">
        <v>6</v>
      </c>
      <c r="B14" s="161" t="s">
        <v>43</v>
      </c>
      <c r="C14" s="162" t="s">
        <v>54</v>
      </c>
      <c r="D14" s="123">
        <v>6</v>
      </c>
      <c r="E14" s="151" t="s">
        <v>44</v>
      </c>
      <c r="F14" s="152"/>
      <c r="G14" s="125" t="s">
        <v>1</v>
      </c>
      <c r="H14" s="149"/>
      <c r="I14" s="111">
        <v>18.5</v>
      </c>
      <c r="J14" s="111">
        <f t="shared" si="0"/>
        <v>0</v>
      </c>
      <c r="K14" s="126"/>
      <c r="M14" s="20"/>
      <c r="N14" s="20"/>
    </row>
    <row r="15" spans="1:14" s="68" customFormat="1" ht="35.25" customHeight="1">
      <c r="A15" s="123">
        <v>7</v>
      </c>
      <c r="B15" s="161" t="s">
        <v>47</v>
      </c>
      <c r="C15" s="162" t="s">
        <v>60</v>
      </c>
      <c r="D15" s="123">
        <v>7</v>
      </c>
      <c r="E15" s="151" t="s">
        <v>25</v>
      </c>
      <c r="F15" s="163" t="s">
        <v>50</v>
      </c>
      <c r="G15" s="125" t="s">
        <v>9</v>
      </c>
      <c r="H15" s="149"/>
      <c r="I15" s="111">
        <v>0.98</v>
      </c>
      <c r="J15" s="111">
        <f>H15*I15</f>
        <v>0</v>
      </c>
      <c r="K15" s="126"/>
      <c r="M15" s="20"/>
      <c r="N15" s="20"/>
    </row>
    <row r="16" spans="1:14" s="68" customFormat="1" ht="35.25" customHeight="1">
      <c r="A16" s="109">
        <v>8</v>
      </c>
      <c r="B16" s="160" t="s">
        <v>48</v>
      </c>
      <c r="C16" s="150" t="s">
        <v>55</v>
      </c>
      <c r="D16" s="109">
        <v>8</v>
      </c>
      <c r="E16" s="153" t="s">
        <v>22</v>
      </c>
      <c r="F16" s="116" t="s">
        <v>17</v>
      </c>
      <c r="G16" s="125" t="s">
        <v>9</v>
      </c>
      <c r="H16" s="114"/>
      <c r="I16" s="114">
        <v>2.9</v>
      </c>
      <c r="J16" s="114">
        <f>H16*I16</f>
        <v>0</v>
      </c>
      <c r="K16" s="117"/>
      <c r="M16" s="20"/>
      <c r="N16" s="20"/>
    </row>
    <row r="17" spans="1:14" s="68" customFormat="1" ht="35.25" customHeight="1">
      <c r="A17" s="123">
        <v>9</v>
      </c>
      <c r="B17" s="161" t="s">
        <v>45</v>
      </c>
      <c r="C17" s="150" t="s">
        <v>56</v>
      </c>
      <c r="D17" s="123">
        <v>9</v>
      </c>
      <c r="E17" s="151" t="s">
        <v>46</v>
      </c>
      <c r="F17" s="156" t="s">
        <v>51</v>
      </c>
      <c r="G17" s="148" t="s">
        <v>19</v>
      </c>
      <c r="H17" s="111"/>
      <c r="I17" s="111">
        <v>22.5</v>
      </c>
      <c r="J17" s="111">
        <f t="shared" si="0"/>
        <v>0</v>
      </c>
      <c r="K17" s="126"/>
      <c r="M17" s="20"/>
      <c r="N17" s="154"/>
    </row>
    <row r="18" spans="1:14" s="68" customFormat="1" ht="35.25" customHeight="1" thickBot="1">
      <c r="A18" s="123">
        <v>10</v>
      </c>
      <c r="B18" s="161" t="s">
        <v>52</v>
      </c>
      <c r="C18" s="150" t="s">
        <v>39</v>
      </c>
      <c r="D18" s="123">
        <v>10</v>
      </c>
      <c r="E18" s="151" t="s">
        <v>20</v>
      </c>
      <c r="F18" s="125"/>
      <c r="G18" s="125" t="s">
        <v>57</v>
      </c>
      <c r="H18" s="149"/>
      <c r="I18" s="111">
        <v>60.43</v>
      </c>
      <c r="J18" s="111">
        <f t="shared" si="0"/>
        <v>0</v>
      </c>
      <c r="K18" s="126"/>
      <c r="M18" s="154"/>
      <c r="N18" s="20"/>
    </row>
    <row r="19" spans="1:14" s="68" customFormat="1" ht="19.5" customHeight="1" thickBot="1">
      <c r="A19" s="104"/>
      <c r="B19" s="127" t="s">
        <v>29</v>
      </c>
      <c r="C19" s="127"/>
      <c r="D19" s="128"/>
      <c r="E19" s="127"/>
      <c r="F19" s="127"/>
      <c r="G19" s="127"/>
      <c r="H19" s="129"/>
      <c r="I19" s="130"/>
      <c r="J19" s="131"/>
      <c r="K19" s="174">
        <v>26000</v>
      </c>
      <c r="M19" s="20"/>
      <c r="N19" s="20"/>
    </row>
    <row r="20" spans="1:38" s="23" customFormat="1" ht="16.5" customHeight="1" thickBot="1">
      <c r="A20" s="104"/>
      <c r="B20" s="195" t="s">
        <v>41</v>
      </c>
      <c r="C20" s="196"/>
      <c r="D20" s="196"/>
      <c r="E20" s="196"/>
      <c r="F20" s="196"/>
      <c r="G20" s="196"/>
      <c r="H20" s="196"/>
      <c r="I20" s="196"/>
      <c r="J20" s="196"/>
      <c r="K20" s="146">
        <f>K19*0.15-0</f>
        <v>3900</v>
      </c>
      <c r="M20" s="24"/>
      <c r="N20" s="25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</row>
    <row r="21" spans="1:38" s="17" customFormat="1" ht="17.25" customHeight="1" thickBot="1">
      <c r="A21" s="104"/>
      <c r="B21" s="132" t="s">
        <v>32</v>
      </c>
      <c r="C21" s="133"/>
      <c r="D21" s="133"/>
      <c r="E21" s="133"/>
      <c r="F21" s="133"/>
      <c r="G21" s="134"/>
      <c r="H21" s="135"/>
      <c r="I21" s="134"/>
      <c r="J21" s="134"/>
      <c r="K21" s="144">
        <f>K19+K20</f>
        <v>29900</v>
      </c>
      <c r="M21" s="2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15" s="22" customFormat="1" ht="15" customHeight="1" thickBot="1">
      <c r="A22" s="104"/>
      <c r="B22" s="197" t="s">
        <v>42</v>
      </c>
      <c r="C22" s="198"/>
      <c r="D22" s="198"/>
      <c r="E22" s="198"/>
      <c r="F22" s="198"/>
      <c r="G22" s="198"/>
      <c r="H22" s="198"/>
      <c r="I22" s="198"/>
      <c r="J22" s="198"/>
      <c r="K22" s="147">
        <f>K21*0.17</f>
        <v>5083</v>
      </c>
      <c r="M22" s="20"/>
      <c r="O22" s="20"/>
    </row>
    <row r="23" spans="1:15" s="22" customFormat="1" ht="15.75" customHeight="1" thickBot="1">
      <c r="A23" s="104"/>
      <c r="B23" s="136" t="s">
        <v>23</v>
      </c>
      <c r="C23" s="137"/>
      <c r="D23" s="137"/>
      <c r="E23" s="137"/>
      <c r="F23" s="137"/>
      <c r="G23" s="138"/>
      <c r="H23" s="139"/>
      <c r="I23" s="138"/>
      <c r="J23" s="138"/>
      <c r="K23" s="145">
        <f>K21+K22</f>
        <v>34983</v>
      </c>
      <c r="M23" s="20"/>
      <c r="O23" s="20"/>
    </row>
    <row r="24" spans="1:38" s="26" customFormat="1" ht="14.25" customHeight="1" thickBot="1">
      <c r="A24" s="103"/>
      <c r="B24" s="140" t="s">
        <v>24</v>
      </c>
      <c r="C24" s="141"/>
      <c r="D24" s="141"/>
      <c r="E24" s="141"/>
      <c r="F24" s="141"/>
      <c r="G24" s="142"/>
      <c r="H24" s="143"/>
      <c r="I24" s="142"/>
      <c r="J24" s="142"/>
      <c r="K24" s="158">
        <f>K23</f>
        <v>34983</v>
      </c>
      <c r="M24" s="20"/>
      <c r="N24" s="27"/>
      <c r="O24" s="20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s="26" customFormat="1" ht="24" customHeight="1">
      <c r="A25" s="3"/>
      <c r="B25" s="4" t="s">
        <v>71</v>
      </c>
      <c r="C25" s="4"/>
      <c r="D25" s="5"/>
      <c r="E25" s="5"/>
      <c r="F25" s="5"/>
      <c r="G25" s="4" t="s">
        <v>65</v>
      </c>
      <c r="H25" s="4"/>
      <c r="I25" s="6"/>
      <c r="J25" s="6"/>
      <c r="K25" s="71"/>
      <c r="M25" s="73"/>
      <c r="N25" s="27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13" s="21" customFormat="1" ht="13.5" customHeight="1">
      <c r="A26" s="1"/>
      <c r="B26" s="78"/>
      <c r="C26" s="1"/>
      <c r="D26" s="1"/>
      <c r="E26" s="1"/>
      <c r="F26" s="1"/>
      <c r="G26" s="204"/>
      <c r="H26" s="204"/>
      <c r="I26" s="204"/>
      <c r="J26" s="59"/>
      <c r="K26" s="61"/>
      <c r="M26" s="27"/>
    </row>
    <row r="27" spans="1:38" s="26" customFormat="1" ht="11.25" customHeight="1">
      <c r="A27" s="1"/>
      <c r="B27" s="78"/>
      <c r="C27" s="79"/>
      <c r="D27" s="78"/>
      <c r="E27" s="1"/>
      <c r="F27" s="1"/>
      <c r="G27" s="1"/>
      <c r="I27" s="60"/>
      <c r="J27" s="59"/>
      <c r="K27" s="59"/>
      <c r="M27" s="27"/>
      <c r="N27" s="27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:38" s="17" customFormat="1" ht="13.5" customHeight="1">
      <c r="A28" s="1"/>
      <c r="C28" s="1"/>
      <c r="D28" s="1"/>
      <c r="E28" s="1"/>
      <c r="F28" s="1"/>
      <c r="J28" s="59"/>
      <c r="K28" s="59"/>
      <c r="M28" s="27"/>
      <c r="N28" s="2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30" customFormat="1" ht="12.75">
      <c r="A29" s="1"/>
      <c r="C29" s="1"/>
      <c r="D29" s="1"/>
      <c r="E29" s="1"/>
      <c r="F29" s="1"/>
      <c r="J29" s="59"/>
      <c r="K29" s="59"/>
      <c r="L29" s="29"/>
      <c r="M29" s="69"/>
      <c r="N29" s="66"/>
      <c r="O29" s="28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s="84" customFormat="1" ht="12.75">
      <c r="A30" s="1"/>
      <c r="B30" s="78" t="s">
        <v>72</v>
      </c>
      <c r="C30" s="1"/>
      <c r="D30" s="1"/>
      <c r="E30" s="1"/>
      <c r="F30" s="1"/>
      <c r="G30" s="78" t="s">
        <v>33</v>
      </c>
      <c r="H30" s="59"/>
      <c r="I30" s="60"/>
      <c r="J30" s="59"/>
      <c r="K30" s="59"/>
      <c r="L30" s="80"/>
      <c r="M30" s="35"/>
      <c r="N30" s="81"/>
      <c r="O30" s="82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s="84" customFormat="1" ht="14.25">
      <c r="A31" s="1"/>
      <c r="B31" s="78" t="s">
        <v>34</v>
      </c>
      <c r="C31" s="1"/>
      <c r="D31" s="1"/>
      <c r="E31" s="1"/>
      <c r="F31" s="1"/>
      <c r="G31" s="78" t="s">
        <v>34</v>
      </c>
      <c r="H31" s="59"/>
      <c r="I31" s="60"/>
      <c r="J31" s="59"/>
      <c r="K31" s="59"/>
      <c r="M31" s="85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s="87" customFormat="1" ht="24" customHeight="1">
      <c r="A32" s="1"/>
      <c r="C32" s="1"/>
      <c r="D32" s="1"/>
      <c r="E32" s="1"/>
      <c r="F32" s="1"/>
      <c r="J32" s="59"/>
      <c r="K32" s="59"/>
      <c r="M32" s="88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1:38" s="87" customFormat="1" ht="25.5" customHeight="1">
      <c r="A33" s="1"/>
      <c r="B33" s="1"/>
      <c r="C33" s="1"/>
      <c r="D33" s="1"/>
      <c r="E33" s="1"/>
      <c r="F33" s="1"/>
      <c r="G33" s="1"/>
      <c r="H33" s="59"/>
      <c r="I33" s="60"/>
      <c r="J33" s="59"/>
      <c r="K33" s="59"/>
      <c r="M33" s="89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1:38" s="90" customFormat="1" ht="14.25">
      <c r="A34" s="1"/>
      <c r="B34" s="1"/>
      <c r="C34" s="1"/>
      <c r="D34" s="1"/>
      <c r="E34" s="1"/>
      <c r="F34" s="1"/>
      <c r="G34" s="1"/>
      <c r="H34" s="59"/>
      <c r="I34" s="60"/>
      <c r="J34" s="59"/>
      <c r="K34" s="59"/>
      <c r="M34" s="88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</row>
    <row r="35" spans="1:38" s="90" customFormat="1" ht="27" customHeight="1" hidden="1" thickBot="1">
      <c r="A35" s="1"/>
      <c r="B35" s="202" t="s">
        <v>29</v>
      </c>
      <c r="C35" s="203"/>
      <c r="D35" s="203"/>
      <c r="E35" s="203"/>
      <c r="F35" s="203"/>
      <c r="G35" s="172"/>
      <c r="H35" s="172"/>
      <c r="I35" s="172"/>
      <c r="J35" s="173"/>
      <c r="K35" s="174">
        <v>26086.1</v>
      </c>
      <c r="L35"/>
      <c r="M35"/>
      <c r="N35"/>
      <c r="O35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</row>
    <row r="36" spans="1:38" s="90" customFormat="1" ht="48" customHeight="1" hidden="1" thickBot="1">
      <c r="A36" s="1"/>
      <c r="B36" s="190" t="s">
        <v>41</v>
      </c>
      <c r="C36" s="191"/>
      <c r="D36" s="191"/>
      <c r="E36" s="191"/>
      <c r="F36" s="191"/>
      <c r="G36" s="191"/>
      <c r="H36" s="191"/>
      <c r="I36" s="191"/>
      <c r="J36" s="192"/>
      <c r="K36" s="175">
        <v>3912.9</v>
      </c>
      <c r="L36" s="176"/>
      <c r="M36" s="176"/>
      <c r="N36" s="176"/>
      <c r="O36" s="177">
        <v>2582.6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</row>
    <row r="37" spans="1:38" s="90" customFormat="1" ht="15.75" hidden="1" thickBot="1">
      <c r="A37" s="1"/>
      <c r="B37" s="178" t="s">
        <v>32</v>
      </c>
      <c r="C37" s="179"/>
      <c r="D37" s="179"/>
      <c r="E37" s="179"/>
      <c r="F37" s="179"/>
      <c r="G37" s="180"/>
      <c r="H37" s="179"/>
      <c r="I37" s="179"/>
      <c r="J37" s="179"/>
      <c r="K37" s="181">
        <v>29999</v>
      </c>
      <c r="L37"/>
      <c r="M37"/>
      <c r="N37"/>
      <c r="O3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</row>
    <row r="38" spans="1:38" s="90" customFormat="1" ht="48" customHeight="1" hidden="1" thickBot="1">
      <c r="A38" s="1"/>
      <c r="B38" s="190" t="s">
        <v>42</v>
      </c>
      <c r="C38" s="191"/>
      <c r="D38" s="191"/>
      <c r="E38" s="191"/>
      <c r="F38" s="191"/>
      <c r="G38" s="191"/>
      <c r="H38" s="191"/>
      <c r="I38" s="191"/>
      <c r="J38" s="192"/>
      <c r="K38" s="182">
        <v>5099.83</v>
      </c>
      <c r="L38" s="176"/>
      <c r="M38" s="176"/>
      <c r="N38" s="176"/>
      <c r="O38" s="177">
        <v>3366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</row>
    <row r="39" spans="1:38" s="90" customFormat="1" ht="48" customHeight="1" hidden="1" thickBot="1">
      <c r="A39" s="1"/>
      <c r="B39" s="178" t="s">
        <v>23</v>
      </c>
      <c r="C39" s="179"/>
      <c r="D39" s="179"/>
      <c r="E39" s="179"/>
      <c r="F39" s="180"/>
      <c r="G39" s="180"/>
      <c r="H39" s="179"/>
      <c r="I39" s="179"/>
      <c r="J39" s="179"/>
      <c r="K39" s="183">
        <v>35098.83</v>
      </c>
      <c r="L39"/>
      <c r="M39"/>
      <c r="N39"/>
      <c r="O39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</row>
    <row r="40" spans="1:38" s="84" customFormat="1" ht="12.75">
      <c r="A40" s="1"/>
      <c r="B40" s="1"/>
      <c r="C40" s="1"/>
      <c r="D40" s="1"/>
      <c r="E40" s="1"/>
      <c r="F40" s="1"/>
      <c r="G40" s="1"/>
      <c r="H40" s="59"/>
      <c r="I40" s="60"/>
      <c r="J40" s="59"/>
      <c r="K40" s="59"/>
      <c r="L40" s="80"/>
      <c r="M40" s="35"/>
      <c r="N40" s="92"/>
      <c r="O40" s="37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15" s="36" customFormat="1" ht="12.75">
      <c r="A41" s="1"/>
      <c r="B41" s="1"/>
      <c r="C41" s="1"/>
      <c r="D41" s="1"/>
      <c r="E41" s="1"/>
      <c r="F41" s="1"/>
      <c r="G41" s="1"/>
      <c r="H41" s="59"/>
      <c r="I41" s="60"/>
      <c r="J41" s="59"/>
      <c r="K41" s="59"/>
      <c r="M41" s="35"/>
      <c r="N41" s="32"/>
      <c r="O41" s="37"/>
    </row>
    <row r="42" spans="1:15" s="36" customFormat="1" ht="12.75">
      <c r="A42" s="1"/>
      <c r="B42" s="1"/>
      <c r="C42" s="1"/>
      <c r="D42" s="1"/>
      <c r="E42" s="1"/>
      <c r="F42" s="1"/>
      <c r="G42" s="1"/>
      <c r="H42" s="59"/>
      <c r="I42" s="60"/>
      <c r="J42" s="59"/>
      <c r="K42" s="59"/>
      <c r="M42" s="35"/>
      <c r="N42" s="32"/>
      <c r="O42" s="37"/>
    </row>
    <row r="43" spans="1:15" s="36" customFormat="1" ht="12.75">
      <c r="A43" s="1"/>
      <c r="B43" s="1"/>
      <c r="C43" s="1"/>
      <c r="D43" s="1"/>
      <c r="E43" s="1"/>
      <c r="F43" s="1"/>
      <c r="G43" s="1"/>
      <c r="H43" s="59"/>
      <c r="I43" s="60"/>
      <c r="J43" s="59"/>
      <c r="K43" s="59"/>
      <c r="M43" s="35"/>
      <c r="N43" s="32"/>
      <c r="O43" s="37"/>
    </row>
    <row r="44" spans="1:13" s="93" customFormat="1" ht="12.75">
      <c r="A44" s="3"/>
      <c r="B44" s="3"/>
      <c r="C44" s="3"/>
      <c r="D44" s="5"/>
      <c r="E44" s="54"/>
      <c r="F44" s="54"/>
      <c r="G44" s="3"/>
      <c r="H44" s="3"/>
      <c r="I44" s="51"/>
      <c r="J44" s="6"/>
      <c r="K44" s="55"/>
      <c r="M44" s="94"/>
    </row>
    <row r="45" spans="1:14" s="86" customFormat="1" ht="36" customHeight="1">
      <c r="A45" s="3"/>
      <c r="B45" s="3"/>
      <c r="C45" s="3"/>
      <c r="D45" s="5"/>
      <c r="E45" s="54"/>
      <c r="F45" s="54"/>
      <c r="G45" s="3"/>
      <c r="H45" s="3"/>
      <c r="I45" s="51"/>
      <c r="J45" s="6"/>
      <c r="K45" s="55"/>
      <c r="M45" s="95"/>
      <c r="N45" s="95"/>
    </row>
    <row r="46" spans="1:38" s="87" customFormat="1" ht="36" customHeight="1">
      <c r="A46" s="3"/>
      <c r="B46" s="3"/>
      <c r="C46" s="3"/>
      <c r="D46" s="5"/>
      <c r="E46" s="54"/>
      <c r="F46" s="54"/>
      <c r="G46" s="3"/>
      <c r="H46" s="3"/>
      <c r="I46" s="51"/>
      <c r="J46" s="6"/>
      <c r="K46" s="55"/>
      <c r="M46" s="95"/>
      <c r="N46" s="91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</row>
    <row r="47" spans="1:38" s="87" customFormat="1" ht="36" customHeight="1">
      <c r="A47" s="3"/>
      <c r="B47" s="3"/>
      <c r="C47" s="3"/>
      <c r="D47" s="5"/>
      <c r="E47" s="54"/>
      <c r="F47" s="54"/>
      <c r="G47" s="3"/>
      <c r="H47" s="3"/>
      <c r="I47" s="51"/>
      <c r="J47" s="6"/>
      <c r="K47" s="55"/>
      <c r="M47" s="95"/>
      <c r="N47" s="91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</row>
    <row r="48" spans="1:38" s="87" customFormat="1" ht="36" customHeight="1">
      <c r="A48" s="3"/>
      <c r="B48" s="3"/>
      <c r="C48" s="3"/>
      <c r="D48" s="5"/>
      <c r="E48" s="54"/>
      <c r="F48" s="54"/>
      <c r="G48" s="3"/>
      <c r="H48" s="3"/>
      <c r="I48" s="51"/>
      <c r="J48" s="6"/>
      <c r="K48" s="55"/>
      <c r="M48" s="95"/>
      <c r="N48" s="91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spans="1:38" s="87" customFormat="1" ht="36" customHeight="1">
      <c r="A49" s="3"/>
      <c r="B49" s="3"/>
      <c r="C49" s="3"/>
      <c r="D49" s="5"/>
      <c r="E49" s="54"/>
      <c r="F49" s="54"/>
      <c r="G49" s="3"/>
      <c r="H49" s="3"/>
      <c r="I49" s="51"/>
      <c r="J49" s="6"/>
      <c r="K49" s="55"/>
      <c r="M49" s="95"/>
      <c r="N49" s="91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</row>
    <row r="50" spans="1:38" s="87" customFormat="1" ht="36" customHeight="1">
      <c r="A50" s="3"/>
      <c r="B50" s="3"/>
      <c r="C50" s="3"/>
      <c r="D50" s="5"/>
      <c r="E50" s="54"/>
      <c r="F50" s="54"/>
      <c r="G50" s="3"/>
      <c r="H50" s="3"/>
      <c r="I50" s="51"/>
      <c r="J50" s="6"/>
      <c r="K50" s="55"/>
      <c r="M50" s="95"/>
      <c r="N50" s="95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</row>
    <row r="51" spans="1:38" s="87" customFormat="1" ht="36" customHeight="1">
      <c r="A51" s="3"/>
      <c r="B51" s="3"/>
      <c r="C51" s="3"/>
      <c r="D51" s="5"/>
      <c r="E51" s="54"/>
      <c r="F51" s="54"/>
      <c r="G51" s="3"/>
      <c r="H51" s="3"/>
      <c r="I51" s="51"/>
      <c r="J51" s="6"/>
      <c r="K51" s="55"/>
      <c r="M51" s="95"/>
      <c r="N51" s="91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</row>
    <row r="52" spans="1:13" s="96" customFormat="1" ht="12">
      <c r="A52" s="3"/>
      <c r="B52" s="3"/>
      <c r="C52" s="3"/>
      <c r="D52" s="5"/>
      <c r="E52" s="54"/>
      <c r="F52" s="54"/>
      <c r="G52" s="3"/>
      <c r="H52" s="3"/>
      <c r="I52" s="51"/>
      <c r="J52" s="6"/>
      <c r="K52" s="55"/>
      <c r="M52" s="97"/>
    </row>
    <row r="53" spans="1:38" s="98" customFormat="1" ht="12">
      <c r="A53" s="3"/>
      <c r="B53" s="3"/>
      <c r="C53" s="3"/>
      <c r="D53" s="5"/>
      <c r="E53" s="54"/>
      <c r="F53" s="54"/>
      <c r="G53" s="3"/>
      <c r="H53" s="3"/>
      <c r="I53" s="51"/>
      <c r="J53" s="6"/>
      <c r="K53" s="55"/>
      <c r="M53" s="97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</row>
    <row r="54" spans="1:38" s="98" customFormat="1" ht="12">
      <c r="A54" s="3"/>
      <c r="B54" s="3"/>
      <c r="C54" s="3"/>
      <c r="D54" s="5"/>
      <c r="E54" s="54"/>
      <c r="F54" s="54"/>
      <c r="G54" s="3"/>
      <c r="H54" s="3"/>
      <c r="I54" s="51"/>
      <c r="J54" s="6"/>
      <c r="K54" s="55"/>
      <c r="M54" s="96"/>
      <c r="N54" s="97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</row>
    <row r="55" spans="1:38" s="98" customFormat="1" ht="24" customHeight="1">
      <c r="A55" s="3"/>
      <c r="B55" s="3"/>
      <c r="C55" s="3"/>
      <c r="D55" s="5"/>
      <c r="E55" s="54"/>
      <c r="F55" s="54"/>
      <c r="G55" s="3"/>
      <c r="H55" s="3"/>
      <c r="I55" s="51"/>
      <c r="J55" s="6"/>
      <c r="K55" s="55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</row>
    <row r="56" spans="1:13" s="96" customFormat="1" ht="12">
      <c r="A56" s="3"/>
      <c r="B56" s="3"/>
      <c r="C56" s="3"/>
      <c r="D56" s="5"/>
      <c r="E56" s="54"/>
      <c r="F56" s="54"/>
      <c r="G56" s="3"/>
      <c r="H56" s="3"/>
      <c r="I56" s="51"/>
      <c r="J56" s="6"/>
      <c r="K56" s="55"/>
      <c r="M56" s="97"/>
    </row>
    <row r="57" spans="1:38" s="98" customFormat="1" ht="64.5" customHeight="1">
      <c r="A57" s="3"/>
      <c r="B57" s="3"/>
      <c r="C57" s="3"/>
      <c r="D57" s="5"/>
      <c r="E57" s="54"/>
      <c r="F57" s="54"/>
      <c r="G57" s="3"/>
      <c r="H57" s="3"/>
      <c r="I57" s="51"/>
      <c r="J57" s="6"/>
      <c r="K57" s="55"/>
      <c r="M57" s="97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</row>
    <row r="58" spans="1:14" s="96" customFormat="1" ht="64.5" customHeight="1">
      <c r="A58" s="3"/>
      <c r="B58" s="3"/>
      <c r="C58" s="3"/>
      <c r="D58" s="5"/>
      <c r="E58" s="54"/>
      <c r="F58" s="54"/>
      <c r="G58" s="3"/>
      <c r="H58" s="3"/>
      <c r="I58" s="51"/>
      <c r="J58" s="6"/>
      <c r="K58" s="55"/>
      <c r="M58" s="97"/>
      <c r="N58" s="99"/>
    </row>
    <row r="59" spans="1:14" s="96" customFormat="1" ht="23.25" customHeight="1">
      <c r="A59" s="3"/>
      <c r="B59" s="3"/>
      <c r="C59" s="3"/>
      <c r="D59" s="5"/>
      <c r="E59" s="54"/>
      <c r="F59" s="54"/>
      <c r="G59" s="3"/>
      <c r="H59" s="3"/>
      <c r="I59" s="51"/>
      <c r="J59" s="6"/>
      <c r="K59" s="55"/>
      <c r="M59" s="97"/>
      <c r="N59" s="99"/>
    </row>
    <row r="60" spans="1:11" s="96" customFormat="1" ht="23.25" customHeight="1">
      <c r="A60" s="3"/>
      <c r="B60" s="3"/>
      <c r="C60" s="3"/>
      <c r="D60" s="5"/>
      <c r="E60" s="54"/>
      <c r="F60" s="54"/>
      <c r="G60" s="3"/>
      <c r="H60" s="3"/>
      <c r="I60" s="51"/>
      <c r="J60" s="6"/>
      <c r="K60" s="55"/>
    </row>
    <row r="61" spans="1:13" s="96" customFormat="1" ht="25.5" customHeight="1">
      <c r="A61" s="3"/>
      <c r="B61" s="3"/>
      <c r="C61" s="3"/>
      <c r="D61" s="5"/>
      <c r="E61" s="54"/>
      <c r="F61" s="54"/>
      <c r="G61" s="3"/>
      <c r="H61" s="3"/>
      <c r="I61" s="51"/>
      <c r="J61" s="6"/>
      <c r="K61" s="55"/>
      <c r="M61" s="97"/>
    </row>
    <row r="62" spans="1:13" s="96" customFormat="1" ht="27" customHeight="1">
      <c r="A62" s="3"/>
      <c r="B62" s="3"/>
      <c r="C62" s="3"/>
      <c r="D62" s="5"/>
      <c r="E62" s="54"/>
      <c r="F62" s="54"/>
      <c r="G62" s="3"/>
      <c r="H62" s="3"/>
      <c r="I62" s="51"/>
      <c r="J62" s="6"/>
      <c r="K62" s="55"/>
      <c r="M62" s="97"/>
    </row>
    <row r="63" spans="1:38" s="98" customFormat="1" ht="12">
      <c r="A63" s="3"/>
      <c r="B63" s="3"/>
      <c r="C63" s="3"/>
      <c r="D63" s="5"/>
      <c r="E63" s="54"/>
      <c r="F63" s="54"/>
      <c r="G63" s="3"/>
      <c r="H63" s="3"/>
      <c r="I63" s="51"/>
      <c r="J63" s="6"/>
      <c r="K63" s="55"/>
      <c r="M63" s="97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</row>
    <row r="64" spans="1:14" s="96" customFormat="1" ht="14.25">
      <c r="A64" s="3"/>
      <c r="B64" s="3"/>
      <c r="C64" s="3"/>
      <c r="D64" s="5"/>
      <c r="E64" s="54"/>
      <c r="F64" s="54"/>
      <c r="G64" s="3"/>
      <c r="H64" s="3"/>
      <c r="I64" s="51"/>
      <c r="J64" s="6"/>
      <c r="K64" s="55"/>
      <c r="M64" s="100"/>
      <c r="N64" s="101"/>
    </row>
    <row r="65" spans="1:38" s="98" customFormat="1" ht="26.25" customHeight="1">
      <c r="A65" s="3"/>
      <c r="B65" s="3"/>
      <c r="C65" s="3"/>
      <c r="D65" s="5"/>
      <c r="E65" s="54"/>
      <c r="F65" s="54"/>
      <c r="G65" s="3"/>
      <c r="H65" s="3"/>
      <c r="I65" s="51"/>
      <c r="J65" s="6"/>
      <c r="K65" s="55"/>
      <c r="M65" s="97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</row>
    <row r="66" spans="1:14" s="96" customFormat="1" ht="12">
      <c r="A66" s="3"/>
      <c r="B66" s="3"/>
      <c r="C66" s="3"/>
      <c r="D66" s="5"/>
      <c r="E66" s="54"/>
      <c r="F66" s="54"/>
      <c r="G66" s="3"/>
      <c r="H66" s="3"/>
      <c r="I66" s="51"/>
      <c r="J66" s="6"/>
      <c r="K66" s="55"/>
      <c r="M66" s="97"/>
      <c r="N66" s="97"/>
    </row>
    <row r="67" spans="1:14" s="96" customFormat="1" ht="12">
      <c r="A67" s="3"/>
      <c r="B67" s="3"/>
      <c r="C67" s="3"/>
      <c r="D67" s="5"/>
      <c r="E67" s="54"/>
      <c r="F67" s="54"/>
      <c r="G67" s="3"/>
      <c r="H67" s="3"/>
      <c r="I67" s="51"/>
      <c r="J67" s="6"/>
      <c r="K67" s="55"/>
      <c r="M67" s="97"/>
      <c r="N67" s="97"/>
    </row>
    <row r="68" spans="1:14" s="96" customFormat="1" ht="14.25" customHeight="1">
      <c r="A68" s="3"/>
      <c r="B68" s="3"/>
      <c r="C68" s="3"/>
      <c r="D68" s="5"/>
      <c r="E68" s="54"/>
      <c r="F68" s="54"/>
      <c r="G68" s="3"/>
      <c r="H68" s="3"/>
      <c r="I68" s="51"/>
      <c r="J68" s="6"/>
      <c r="K68" s="55"/>
      <c r="M68" s="97"/>
      <c r="N68" s="97"/>
    </row>
    <row r="69" spans="1:14" s="96" customFormat="1" ht="12">
      <c r="A69" s="3"/>
      <c r="B69" s="3"/>
      <c r="C69" s="3"/>
      <c r="D69" s="5"/>
      <c r="E69" s="54"/>
      <c r="F69" s="54"/>
      <c r="G69" s="3"/>
      <c r="H69" s="3"/>
      <c r="I69" s="51"/>
      <c r="J69" s="6"/>
      <c r="K69" s="55"/>
      <c r="M69" s="97"/>
      <c r="N69" s="97"/>
    </row>
    <row r="70" spans="1:14" s="96" customFormat="1" ht="12">
      <c r="A70" s="3"/>
      <c r="B70" s="3"/>
      <c r="C70" s="3"/>
      <c r="D70" s="5"/>
      <c r="E70" s="54"/>
      <c r="F70" s="54"/>
      <c r="G70" s="3"/>
      <c r="H70" s="3"/>
      <c r="I70" s="51"/>
      <c r="J70" s="6"/>
      <c r="K70" s="55"/>
      <c r="M70" s="97"/>
      <c r="N70" s="97"/>
    </row>
    <row r="71" spans="1:13" s="96" customFormat="1" ht="54" customHeight="1">
      <c r="A71" s="3"/>
      <c r="B71" s="3"/>
      <c r="C71" s="3"/>
      <c r="D71" s="5"/>
      <c r="E71" s="54"/>
      <c r="F71" s="54"/>
      <c r="G71" s="3"/>
      <c r="H71" s="3"/>
      <c r="I71" s="51"/>
      <c r="J71" s="6"/>
      <c r="K71" s="55"/>
      <c r="M71" s="97"/>
    </row>
    <row r="72" spans="1:13" s="96" customFormat="1" ht="48" customHeight="1">
      <c r="A72" s="3"/>
      <c r="B72" s="3"/>
      <c r="C72" s="3"/>
      <c r="D72" s="5"/>
      <c r="E72" s="54"/>
      <c r="F72" s="54"/>
      <c r="G72" s="3"/>
      <c r="H72" s="3"/>
      <c r="I72" s="51"/>
      <c r="J72" s="6"/>
      <c r="K72" s="55"/>
      <c r="M72" s="97"/>
    </row>
    <row r="73" spans="1:13" s="96" customFormat="1" ht="12">
      <c r="A73" s="3"/>
      <c r="B73" s="3"/>
      <c r="C73" s="3"/>
      <c r="D73" s="5"/>
      <c r="E73" s="54"/>
      <c r="F73" s="54"/>
      <c r="G73" s="3"/>
      <c r="H73" s="3"/>
      <c r="I73" s="51"/>
      <c r="J73" s="6"/>
      <c r="K73" s="55"/>
      <c r="M73" s="97"/>
    </row>
    <row r="74" spans="1:38" s="84" customFormat="1" ht="12.75">
      <c r="A74" s="3"/>
      <c r="B74" s="3"/>
      <c r="C74" s="3"/>
      <c r="D74" s="5"/>
      <c r="E74" s="54"/>
      <c r="F74" s="54"/>
      <c r="G74" s="3"/>
      <c r="H74" s="3"/>
      <c r="I74" s="51"/>
      <c r="J74" s="6"/>
      <c r="K74" s="55"/>
      <c r="L74" s="80"/>
      <c r="M74" s="102"/>
      <c r="N74" s="32"/>
      <c r="O74" s="97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1:38" s="41" customFormat="1" ht="15" customHeight="1">
      <c r="A75" s="3"/>
      <c r="B75" s="3"/>
      <c r="C75" s="3"/>
      <c r="D75" s="5"/>
      <c r="E75" s="54"/>
      <c r="F75" s="54"/>
      <c r="G75" s="3"/>
      <c r="H75" s="3"/>
      <c r="I75" s="51"/>
      <c r="J75" s="6"/>
      <c r="K75" s="55"/>
      <c r="L75" s="39"/>
      <c r="M75" s="40"/>
      <c r="N75" s="42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</row>
    <row r="76" spans="1:38" s="30" customFormat="1" ht="12.75">
      <c r="A76" s="3"/>
      <c r="B76" s="3"/>
      <c r="C76" s="3"/>
      <c r="D76" s="5"/>
      <c r="E76" s="54"/>
      <c r="F76" s="54"/>
      <c r="G76" s="3"/>
      <c r="H76" s="3"/>
      <c r="I76" s="51"/>
      <c r="J76" s="6"/>
      <c r="K76" s="55"/>
      <c r="L76" s="29"/>
      <c r="M76" s="27"/>
      <c r="N76" s="32"/>
      <c r="O76" s="33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spans="1:38" s="34" customFormat="1" ht="12.75">
      <c r="A77" s="3"/>
      <c r="B77" s="3"/>
      <c r="C77" s="3"/>
      <c r="D77" s="5"/>
      <c r="E77" s="54"/>
      <c r="F77" s="54"/>
      <c r="G77" s="3"/>
      <c r="H77" s="3"/>
      <c r="I77" s="51"/>
      <c r="J77" s="6"/>
      <c r="K77" s="55"/>
      <c r="M77" s="70"/>
      <c r="N77" s="32"/>
      <c r="O77" s="3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</row>
    <row r="78" spans="1:38" s="44" customFormat="1" ht="12.75">
      <c r="A78" s="3"/>
      <c r="B78" s="3"/>
      <c r="C78" s="3"/>
      <c r="D78" s="5"/>
      <c r="E78" s="54"/>
      <c r="F78" s="54"/>
      <c r="G78" s="3"/>
      <c r="H78" s="3"/>
      <c r="I78" s="51"/>
      <c r="J78" s="6"/>
      <c r="K78" s="55"/>
      <c r="M78" s="45"/>
      <c r="N78" s="45"/>
      <c r="O78" s="45"/>
      <c r="P78" s="46"/>
      <c r="Q78" s="47"/>
      <c r="R78" s="75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</row>
    <row r="79" spans="1:38" s="44" customFormat="1" ht="12.75">
      <c r="A79" s="3"/>
      <c r="B79" s="3"/>
      <c r="C79" s="3"/>
      <c r="D79" s="5"/>
      <c r="E79" s="54"/>
      <c r="F79" s="54"/>
      <c r="G79" s="3"/>
      <c r="H79" s="3"/>
      <c r="I79" s="51"/>
      <c r="J79" s="6"/>
      <c r="K79" s="55"/>
      <c r="M79" s="45"/>
      <c r="N79" s="45"/>
      <c r="O79" s="45"/>
      <c r="P79" s="46"/>
      <c r="Q79" s="47"/>
      <c r="R79" s="75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</row>
    <row r="80" spans="1:38" s="44" customFormat="1" ht="12.75">
      <c r="A80" s="3"/>
      <c r="B80" s="3"/>
      <c r="C80" s="3"/>
      <c r="D80" s="5"/>
      <c r="E80" s="54"/>
      <c r="F80" s="54"/>
      <c r="G80" s="3"/>
      <c r="H80" s="3"/>
      <c r="I80" s="51"/>
      <c r="J80" s="6"/>
      <c r="K80" s="55"/>
      <c r="M80" s="46"/>
      <c r="N80" s="58"/>
      <c r="O80" s="47"/>
      <c r="P80" s="4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</row>
    <row r="81" spans="1:38" s="44" customFormat="1" ht="12.75">
      <c r="A81" s="3"/>
      <c r="B81" s="3"/>
      <c r="C81" s="3"/>
      <c r="D81" s="5"/>
      <c r="E81" s="54"/>
      <c r="F81" s="54"/>
      <c r="G81" s="3"/>
      <c r="H81" s="3"/>
      <c r="I81" s="51"/>
      <c r="J81" s="6"/>
      <c r="K81" s="55"/>
      <c r="M81" s="48"/>
      <c r="N81" s="45"/>
      <c r="O81" s="45"/>
      <c r="P81" s="49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</row>
    <row r="82" spans="1:38" s="44" customFormat="1" ht="12.75">
      <c r="A82" s="3"/>
      <c r="B82" s="3"/>
      <c r="C82" s="3"/>
      <c r="D82" s="5"/>
      <c r="E82" s="54"/>
      <c r="F82" s="54"/>
      <c r="G82" s="3"/>
      <c r="H82" s="3"/>
      <c r="I82" s="51"/>
      <c r="J82" s="6"/>
      <c r="K82" s="55"/>
      <c r="M82" s="48"/>
      <c r="N82" s="64"/>
      <c r="O82" s="64"/>
      <c r="P82" s="64"/>
      <c r="Q82" s="47"/>
      <c r="R82" s="75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</row>
    <row r="83" spans="1:38" s="44" customFormat="1" ht="12.75">
      <c r="A83" s="3"/>
      <c r="B83" s="3"/>
      <c r="C83" s="3"/>
      <c r="D83" s="5"/>
      <c r="E83" s="54"/>
      <c r="F83" s="54"/>
      <c r="G83" s="3"/>
      <c r="H83" s="3"/>
      <c r="I83" s="51"/>
      <c r="J83" s="6"/>
      <c r="K83" s="55"/>
      <c r="M83" s="48"/>
      <c r="N83" s="45"/>
      <c r="O83" s="45"/>
      <c r="P83" s="45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</row>
    <row r="84" spans="1:38" s="44" customFormat="1" ht="12.75">
      <c r="A84" s="3"/>
      <c r="B84" s="3"/>
      <c r="C84" s="3"/>
      <c r="D84" s="5"/>
      <c r="E84" s="54"/>
      <c r="F84" s="54"/>
      <c r="G84" s="3"/>
      <c r="H84" s="3"/>
      <c r="I84" s="51"/>
      <c r="J84" s="6"/>
      <c r="K84" s="55"/>
      <c r="M84" s="46"/>
      <c r="N84" s="58"/>
      <c r="O84" s="45"/>
      <c r="P84" s="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</row>
    <row r="85" spans="1:38" s="44" customFormat="1" ht="12.75">
      <c r="A85" s="3"/>
      <c r="B85" s="3"/>
      <c r="C85" s="3"/>
      <c r="D85" s="5"/>
      <c r="E85" s="54"/>
      <c r="F85" s="54"/>
      <c r="G85" s="3"/>
      <c r="H85" s="3"/>
      <c r="I85" s="51"/>
      <c r="J85" s="6"/>
      <c r="K85" s="55"/>
      <c r="M85" s="48"/>
      <c r="N85" s="58"/>
      <c r="O85" s="52"/>
      <c r="P85" s="4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</row>
    <row r="86" spans="1:38" s="44" customFormat="1" ht="12.75">
      <c r="A86" s="3"/>
      <c r="B86" s="3"/>
      <c r="C86" s="3"/>
      <c r="D86" s="5"/>
      <c r="E86" s="54"/>
      <c r="F86" s="54"/>
      <c r="G86" s="3"/>
      <c r="H86" s="3"/>
      <c r="I86" s="51"/>
      <c r="J86" s="6"/>
      <c r="K86" s="55"/>
      <c r="L86" s="53"/>
      <c r="M86" s="47"/>
      <c r="N86" s="67"/>
      <c r="O86" s="45"/>
      <c r="P86" s="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</row>
    <row r="87" spans="1:38" s="44" customFormat="1" ht="12.75">
      <c r="A87" s="3"/>
      <c r="B87" s="3"/>
      <c r="C87" s="3"/>
      <c r="D87" s="5"/>
      <c r="E87" s="54"/>
      <c r="F87" s="54"/>
      <c r="G87" s="3"/>
      <c r="H87" s="3"/>
      <c r="I87" s="51"/>
      <c r="J87" s="6"/>
      <c r="K87" s="55"/>
      <c r="L87" s="53"/>
      <c r="M87" s="48"/>
      <c r="N87" s="8"/>
      <c r="O87" s="6"/>
      <c r="P87" s="4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</row>
    <row r="88" spans="1:38" s="44" customFormat="1" ht="12.75">
      <c r="A88" s="3"/>
      <c r="B88" s="3"/>
      <c r="C88" s="3"/>
      <c r="D88" s="5"/>
      <c r="E88" s="54"/>
      <c r="F88" s="54"/>
      <c r="G88" s="3"/>
      <c r="H88" s="3"/>
      <c r="I88" s="51"/>
      <c r="J88" s="6"/>
      <c r="K88" s="55"/>
      <c r="L88" s="53"/>
      <c r="M88" s="48"/>
      <c r="N88" s="8"/>
      <c r="O88" s="6"/>
      <c r="P88" s="4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</row>
    <row r="89" spans="12:17" ht="12.75">
      <c r="L89" s="56"/>
      <c r="M89" s="57"/>
      <c r="N89" s="58"/>
      <c r="Q89" s="6"/>
    </row>
    <row r="90" ht="12">
      <c r="L90" s="7"/>
    </row>
    <row r="91" spans="1:38" s="50" customFormat="1" ht="12">
      <c r="A91" s="3"/>
      <c r="B91" s="3"/>
      <c r="C91" s="3"/>
      <c r="D91" s="5"/>
      <c r="E91" s="54"/>
      <c r="F91" s="54"/>
      <c r="G91" s="3"/>
      <c r="H91" s="3"/>
      <c r="I91" s="51"/>
      <c r="J91" s="6"/>
      <c r="K91" s="55"/>
      <c r="L91" s="59"/>
      <c r="M91" s="64"/>
      <c r="N91" s="6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</row>
    <row r="92" spans="1:38" s="50" customFormat="1" ht="12">
      <c r="A92" s="3"/>
      <c r="B92" s="3"/>
      <c r="C92" s="3"/>
      <c r="D92" s="5"/>
      <c r="E92" s="54"/>
      <c r="F92" s="54"/>
      <c r="G92" s="3"/>
      <c r="H92" s="3"/>
      <c r="I92" s="51"/>
      <c r="J92" s="6"/>
      <c r="K92" s="55"/>
      <c r="L92" s="59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</row>
    <row r="93" spans="1:38" s="50" customFormat="1" ht="12">
      <c r="A93" s="3"/>
      <c r="B93" s="3"/>
      <c r="C93" s="3"/>
      <c r="D93" s="5"/>
      <c r="E93" s="54"/>
      <c r="F93" s="54"/>
      <c r="G93" s="3"/>
      <c r="H93" s="3"/>
      <c r="I93" s="51"/>
      <c r="J93" s="6"/>
      <c r="K93" s="55"/>
      <c r="L93" s="59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1:38" s="50" customFormat="1" ht="12">
      <c r="A94" s="3"/>
      <c r="B94" s="3"/>
      <c r="C94" s="3"/>
      <c r="D94" s="5"/>
      <c r="E94" s="54"/>
      <c r="F94" s="54"/>
      <c r="G94" s="3"/>
      <c r="H94" s="3"/>
      <c r="I94" s="51"/>
      <c r="J94" s="6"/>
      <c r="K94" s="55"/>
      <c r="L94" s="62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</row>
    <row r="95" spans="1:38" s="50" customFormat="1" ht="12">
      <c r="A95" s="3"/>
      <c r="B95" s="3"/>
      <c r="C95" s="3"/>
      <c r="D95" s="5"/>
      <c r="E95" s="54"/>
      <c r="F95" s="54"/>
      <c r="G95" s="3"/>
      <c r="H95" s="3"/>
      <c r="I95" s="51"/>
      <c r="J95" s="6"/>
      <c r="K95" s="55"/>
      <c r="L95" s="62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</row>
    <row r="96" spans="1:38" s="50" customFormat="1" ht="12">
      <c r="A96" s="3"/>
      <c r="B96" s="3"/>
      <c r="C96" s="3"/>
      <c r="D96" s="5"/>
      <c r="E96" s="54"/>
      <c r="F96" s="54"/>
      <c r="G96" s="3"/>
      <c r="H96" s="3"/>
      <c r="I96" s="51"/>
      <c r="J96" s="6"/>
      <c r="K96" s="55"/>
      <c r="L96" s="62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</row>
    <row r="97" spans="1:38" s="50" customFormat="1" ht="12">
      <c r="A97" s="3"/>
      <c r="B97" s="3"/>
      <c r="C97" s="3"/>
      <c r="D97" s="5"/>
      <c r="E97" s="54"/>
      <c r="F97" s="54"/>
      <c r="G97" s="3"/>
      <c r="H97" s="3"/>
      <c r="I97" s="51"/>
      <c r="J97" s="6"/>
      <c r="K97" s="55"/>
      <c r="L97" s="62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</row>
    <row r="98" spans="1:38" s="50" customFormat="1" ht="12">
      <c r="A98" s="3"/>
      <c r="B98" s="3"/>
      <c r="C98" s="3"/>
      <c r="D98" s="5"/>
      <c r="E98" s="54"/>
      <c r="F98" s="54"/>
      <c r="G98" s="3"/>
      <c r="H98" s="3"/>
      <c r="I98" s="51"/>
      <c r="J98" s="6"/>
      <c r="K98" s="55"/>
      <c r="L98" s="62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</row>
    <row r="99" spans="1:38" s="50" customFormat="1" ht="12">
      <c r="A99" s="3"/>
      <c r="B99" s="3"/>
      <c r="C99" s="3"/>
      <c r="D99" s="5"/>
      <c r="E99" s="54"/>
      <c r="F99" s="54"/>
      <c r="G99" s="3"/>
      <c r="H99" s="3"/>
      <c r="I99" s="51"/>
      <c r="J99" s="6"/>
      <c r="K99" s="55"/>
      <c r="L99" s="62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</row>
    <row r="100" spans="1:38" s="50" customFormat="1" ht="12">
      <c r="A100" s="3"/>
      <c r="B100" s="3"/>
      <c r="C100" s="3"/>
      <c r="D100" s="5"/>
      <c r="E100" s="54"/>
      <c r="F100" s="54"/>
      <c r="G100" s="3"/>
      <c r="H100" s="3"/>
      <c r="I100" s="51"/>
      <c r="J100" s="6"/>
      <c r="K100" s="55"/>
      <c r="L100" s="62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</row>
    <row r="101" spans="1:38" s="50" customFormat="1" ht="12">
      <c r="A101" s="3"/>
      <c r="B101" s="3"/>
      <c r="C101" s="3"/>
      <c r="D101" s="5"/>
      <c r="E101" s="54"/>
      <c r="F101" s="54"/>
      <c r="G101" s="3"/>
      <c r="H101" s="3"/>
      <c r="I101" s="51"/>
      <c r="J101" s="6"/>
      <c r="K101" s="55"/>
      <c r="L101" s="62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</row>
    <row r="102" spans="1:38" s="50" customFormat="1" ht="12">
      <c r="A102" s="3"/>
      <c r="B102" s="3"/>
      <c r="C102" s="3"/>
      <c r="D102" s="5"/>
      <c r="E102" s="54"/>
      <c r="F102" s="54"/>
      <c r="G102" s="3"/>
      <c r="H102" s="3"/>
      <c r="I102" s="51"/>
      <c r="J102" s="6"/>
      <c r="K102" s="55"/>
      <c r="L102" s="62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</row>
    <row r="103" spans="1:38" s="50" customFormat="1" ht="12">
      <c r="A103" s="3"/>
      <c r="B103" s="3"/>
      <c r="C103" s="3"/>
      <c r="D103" s="5"/>
      <c r="E103" s="54"/>
      <c r="F103" s="54"/>
      <c r="G103" s="3"/>
      <c r="H103" s="3"/>
      <c r="I103" s="51"/>
      <c r="J103" s="6"/>
      <c r="K103" s="55"/>
      <c r="L103" s="62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</row>
    <row r="104" spans="1:38" s="50" customFormat="1" ht="12">
      <c r="A104" s="3"/>
      <c r="B104" s="3"/>
      <c r="C104" s="3"/>
      <c r="D104" s="5"/>
      <c r="E104" s="54"/>
      <c r="F104" s="54"/>
      <c r="G104" s="3"/>
      <c r="H104" s="3"/>
      <c r="I104" s="51"/>
      <c r="J104" s="6"/>
      <c r="K104" s="55"/>
      <c r="L104" s="62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</row>
    <row r="105" spans="1:38" s="50" customFormat="1" ht="12">
      <c r="A105" s="3"/>
      <c r="B105" s="3"/>
      <c r="C105" s="3"/>
      <c r="D105" s="5"/>
      <c r="E105" s="54"/>
      <c r="F105" s="54"/>
      <c r="G105" s="3"/>
      <c r="H105" s="3"/>
      <c r="I105" s="51"/>
      <c r="J105" s="6"/>
      <c r="K105" s="55"/>
      <c r="L105" s="62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</row>
    <row r="106" spans="1:38" s="50" customFormat="1" ht="12">
      <c r="A106" s="3"/>
      <c r="B106" s="3"/>
      <c r="C106" s="3"/>
      <c r="D106" s="5"/>
      <c r="E106" s="54"/>
      <c r="F106" s="54"/>
      <c r="G106" s="3"/>
      <c r="H106" s="3"/>
      <c r="I106" s="51"/>
      <c r="J106" s="6"/>
      <c r="K106" s="55"/>
      <c r="L106" s="62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</row>
    <row r="107" spans="1:38" s="50" customFormat="1" ht="12">
      <c r="A107" s="3"/>
      <c r="B107" s="3"/>
      <c r="C107" s="3"/>
      <c r="D107" s="5"/>
      <c r="E107" s="54"/>
      <c r="F107" s="54"/>
      <c r="G107" s="3"/>
      <c r="H107" s="3"/>
      <c r="I107" s="51"/>
      <c r="J107" s="6"/>
      <c r="K107" s="55"/>
      <c r="L107" s="62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</row>
    <row r="108" spans="1:38" s="50" customFormat="1" ht="12">
      <c r="A108" s="3"/>
      <c r="B108" s="3"/>
      <c r="C108" s="3"/>
      <c r="D108" s="5"/>
      <c r="E108" s="54"/>
      <c r="F108" s="54"/>
      <c r="G108" s="3"/>
      <c r="H108" s="3"/>
      <c r="I108" s="51"/>
      <c r="J108" s="6"/>
      <c r="K108" s="55"/>
      <c r="L108" s="62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</row>
    <row r="109" ht="12">
      <c r="R109" s="64"/>
    </row>
    <row r="110" ht="12.75">
      <c r="R110" s="52"/>
    </row>
    <row r="112" ht="12">
      <c r="R112" s="38"/>
    </row>
    <row r="113" ht="12">
      <c r="R113" s="38"/>
    </row>
  </sheetData>
  <sheetProtection/>
  <mergeCells count="15">
    <mergeCell ref="B36:J36"/>
    <mergeCell ref="G26:I26"/>
    <mergeCell ref="A5:K5"/>
    <mergeCell ref="A7:A8"/>
    <mergeCell ref="J7:K7"/>
    <mergeCell ref="B7:B8"/>
    <mergeCell ref="D7:D8"/>
    <mergeCell ref="G7:G8"/>
    <mergeCell ref="H7:H8"/>
    <mergeCell ref="B38:J38"/>
    <mergeCell ref="E3:K3"/>
    <mergeCell ref="B20:J20"/>
    <mergeCell ref="B22:J22"/>
    <mergeCell ref="A6:K6"/>
    <mergeCell ref="B35:F35"/>
  </mergeCells>
  <printOptions/>
  <pageMargins left="0.1968503937007874" right="0.1968503937007874" top="0.3937007874015748" bottom="0.6299212598425197" header="0.5118110236220472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U22"/>
  <sheetViews>
    <sheetView zoomScalePageLayoutView="0" workbookViewId="0" topLeftCell="F1">
      <selection activeCell="Q20" sqref="Q20"/>
    </sheetView>
  </sheetViews>
  <sheetFormatPr defaultColWidth="8.796875" defaultRowHeight="14.25"/>
  <cols>
    <col min="13" max="13" width="21.69921875" style="0" customWidth="1"/>
    <col min="17" max="17" width="14.09765625" style="0" customWidth="1"/>
    <col min="18" max="18" width="16" style="0" customWidth="1"/>
    <col min="19" max="19" width="17.5" style="0" customWidth="1"/>
  </cols>
  <sheetData>
    <row r="6" ht="14.25">
      <c r="E6" s="113"/>
    </row>
    <row r="7" spans="4:6" ht="14.25">
      <c r="D7">
        <v>13.65</v>
      </c>
      <c r="E7" s="113">
        <v>32.6</v>
      </c>
      <c r="F7" s="164">
        <f>D7*E7</f>
        <v>444.99</v>
      </c>
    </row>
    <row r="8" spans="4:21" ht="45">
      <c r="D8">
        <v>28.56</v>
      </c>
      <c r="E8" s="111">
        <v>24.97</v>
      </c>
      <c r="F8" s="164">
        <f aca="true" t="shared" si="0" ref="F8:F16">D8*E8</f>
        <v>713.1432</v>
      </c>
      <c r="L8" s="215" t="s">
        <v>66</v>
      </c>
      <c r="M8" s="215"/>
      <c r="N8" s="215"/>
      <c r="O8" s="215"/>
      <c r="P8" s="215"/>
      <c r="Q8" s="171" t="s">
        <v>67</v>
      </c>
      <c r="R8" s="171" t="s">
        <v>68</v>
      </c>
      <c r="S8" s="171" t="s">
        <v>69</v>
      </c>
      <c r="T8" s="166"/>
      <c r="U8" s="166"/>
    </row>
    <row r="9" spans="4:19" ht="14.25">
      <c r="D9">
        <v>32.13</v>
      </c>
      <c r="E9" s="121">
        <v>46.77</v>
      </c>
      <c r="F9" s="164">
        <f t="shared" si="0"/>
        <v>1502.7201000000002</v>
      </c>
      <c r="L9" s="216" t="s">
        <v>70</v>
      </c>
      <c r="M9" s="217"/>
      <c r="N9" s="217"/>
      <c r="O9" s="217"/>
      <c r="P9" s="217"/>
      <c r="Q9" s="168">
        <v>17391.31</v>
      </c>
      <c r="R9" s="208">
        <v>0.39</v>
      </c>
      <c r="S9" s="170">
        <f>Q9*0.61</f>
        <v>10608.6991</v>
      </c>
    </row>
    <row r="10" spans="4:19" ht="14.25">
      <c r="D10">
        <v>8.26</v>
      </c>
      <c r="E10" s="111">
        <v>82</v>
      </c>
      <c r="F10" s="164">
        <f t="shared" si="0"/>
        <v>677.3199999999999</v>
      </c>
      <c r="L10" s="214" t="s">
        <v>41</v>
      </c>
      <c r="M10" s="214"/>
      <c r="N10" s="214"/>
      <c r="O10" s="214"/>
      <c r="P10" s="214"/>
      <c r="Q10" s="167">
        <f>Q9*0.15-0.01</f>
        <v>2608.6865</v>
      </c>
      <c r="R10" s="209"/>
      <c r="S10" s="170">
        <f>Q10*0.61</f>
        <v>1591.2987649999998</v>
      </c>
    </row>
    <row r="11" spans="4:19" ht="14.25">
      <c r="D11">
        <v>8.26</v>
      </c>
      <c r="E11" s="111">
        <v>18.5</v>
      </c>
      <c r="F11" s="164">
        <f t="shared" si="0"/>
        <v>152.81</v>
      </c>
      <c r="L11" s="211" t="s">
        <v>32</v>
      </c>
      <c r="M11" s="212"/>
      <c r="N11" s="212"/>
      <c r="O11" s="212"/>
      <c r="P11" s="213"/>
      <c r="Q11" s="169">
        <f>Q9+Q10</f>
        <v>19999.9965</v>
      </c>
      <c r="R11" s="209"/>
      <c r="S11" s="170">
        <f>Q11*0.61</f>
        <v>12199.997865000001</v>
      </c>
    </row>
    <row r="12" spans="4:19" ht="14.25">
      <c r="D12">
        <v>198.08</v>
      </c>
      <c r="E12" s="111">
        <v>0.98</v>
      </c>
      <c r="F12" s="164">
        <f t="shared" si="0"/>
        <v>194.1184</v>
      </c>
      <c r="L12" s="214" t="s">
        <v>42</v>
      </c>
      <c r="M12" s="214"/>
      <c r="N12" s="214"/>
      <c r="O12" s="214"/>
      <c r="P12" s="214"/>
      <c r="Q12" s="167">
        <f>Q11*0.17</f>
        <v>3399.9994050000005</v>
      </c>
      <c r="R12" s="209"/>
      <c r="S12" s="170">
        <f>Q12*0.61</f>
        <v>2073.9996370500003</v>
      </c>
    </row>
    <row r="13" spans="4:19" ht="14.25">
      <c r="D13">
        <v>18</v>
      </c>
      <c r="E13" s="114">
        <v>2.9</v>
      </c>
      <c r="F13" s="164">
        <f t="shared" si="0"/>
        <v>52.199999999999996</v>
      </c>
      <c r="L13" s="218" t="s">
        <v>23</v>
      </c>
      <c r="M13" s="219"/>
      <c r="N13" s="219"/>
      <c r="O13" s="219"/>
      <c r="P13" s="219"/>
      <c r="Q13" s="169">
        <f>Q11+Q12</f>
        <v>23399.995905000003</v>
      </c>
      <c r="R13" s="210"/>
      <c r="S13" s="170">
        <f>Q13*0.61</f>
        <v>14273.997502050002</v>
      </c>
    </row>
    <row r="14" spans="4:6" ht="14.25">
      <c r="D14">
        <v>1</v>
      </c>
      <c r="E14" s="111">
        <v>60.43</v>
      </c>
      <c r="F14" s="164">
        <f t="shared" si="0"/>
        <v>60.43</v>
      </c>
    </row>
    <row r="15" spans="4:6" ht="14.25">
      <c r="D15">
        <v>2.97</v>
      </c>
      <c r="E15" s="111">
        <v>90</v>
      </c>
      <c r="F15" s="164">
        <f t="shared" si="0"/>
        <v>267.3</v>
      </c>
    </row>
    <row r="16" spans="4:6" ht="15" thickBot="1">
      <c r="D16">
        <v>198.08</v>
      </c>
      <c r="E16" s="155">
        <v>0.06</v>
      </c>
      <c r="F16" s="164">
        <f t="shared" si="0"/>
        <v>11.8848</v>
      </c>
    </row>
    <row r="19" ht="14.25">
      <c r="F19" s="165">
        <f>SUM(F7:F16)</f>
        <v>4076.9165</v>
      </c>
    </row>
    <row r="20" ht="14.25">
      <c r="F20" s="165">
        <f>0.95*F19</f>
        <v>3873.0706749999995</v>
      </c>
    </row>
    <row r="21" ht="14.25">
      <c r="F21" s="165">
        <f>0.17*F20</f>
        <v>658.4220147499999</v>
      </c>
    </row>
    <row r="22" spans="6:11" ht="14.25">
      <c r="F22" s="165">
        <f>F21+F20</f>
        <v>4531.492689749999</v>
      </c>
      <c r="K22">
        <f>23166*0.95</f>
        <v>22007.7</v>
      </c>
    </row>
  </sheetData>
  <sheetProtection/>
  <mergeCells count="7">
    <mergeCell ref="R9:R13"/>
    <mergeCell ref="L11:P11"/>
    <mergeCell ref="L10:P10"/>
    <mergeCell ref="L12:P12"/>
    <mergeCell ref="L8:P8"/>
    <mergeCell ref="L9:P9"/>
    <mergeCell ref="L13:P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8.796875" defaultRowHeight="14.25"/>
  <cols>
    <col min="7" max="7" width="12.8984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Τελική Προμέτρηση έργου που δημοπρατήθηκε</dc:title>
  <dc:subject/>
  <dc:creator>ΠΟΥΖΟΥΚΙΔΟΥ</dc:creator>
  <cp:keywords/>
  <dc:description/>
  <cp:lastModifiedBy>DEYAM</cp:lastModifiedBy>
  <cp:lastPrinted>2018-04-10T08:03:28Z</cp:lastPrinted>
  <dcterms:created xsi:type="dcterms:W3CDTF">1999-01-08T08:45:45Z</dcterms:created>
  <dcterms:modified xsi:type="dcterms:W3CDTF">2021-08-16T08:00:59Z</dcterms:modified>
  <cp:category/>
  <cp:version/>
  <cp:contentType/>
  <cp:contentStatus/>
</cp:coreProperties>
</file>